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\Desktop\firma\projekty\lpp\databook\"/>
    </mc:Choice>
  </mc:AlternateContent>
  <bookViews>
    <workbookView xWindow="0" yWindow="0" windowWidth="19200" windowHeight="6890" tabRatio="801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0" l="1"/>
  <c r="O2" i="19"/>
  <c r="BN118" i="29" l="1"/>
  <c r="BN116" i="29"/>
  <c r="BN115" i="29"/>
  <c r="BN114" i="29"/>
  <c r="BN113" i="29"/>
  <c r="BN112" i="29"/>
  <c r="BN111" i="29"/>
  <c r="BN106" i="29"/>
  <c r="BN104" i="29"/>
  <c r="BN103" i="29"/>
  <c r="BN102" i="29"/>
  <c r="BN101" i="29"/>
  <c r="BN100" i="29"/>
  <c r="BN99" i="29"/>
  <c r="BN34" i="29"/>
  <c r="BN32" i="29"/>
  <c r="BN31" i="29"/>
  <c r="BN30" i="29"/>
  <c r="BN29" i="29"/>
  <c r="BN28" i="29"/>
  <c r="BN27" i="29"/>
  <c r="BI51" i="3"/>
  <c r="BD51" i="3"/>
  <c r="AY51" i="3"/>
  <c r="AT51" i="3"/>
  <c r="AO51" i="3"/>
  <c r="AJ51" i="3"/>
  <c r="AE51" i="3"/>
  <c r="Z51" i="3"/>
  <c r="U51" i="3"/>
  <c r="P51" i="3"/>
  <c r="K51" i="3"/>
  <c r="F51" i="3"/>
  <c r="BH87" i="18" l="1"/>
  <c r="BH86" i="18"/>
  <c r="BH83" i="18"/>
  <c r="BH82" i="18"/>
  <c r="BH81" i="18"/>
  <c r="BH80" i="18"/>
  <c r="BH79" i="18"/>
  <c r="BH78" i="18"/>
  <c r="BH77" i="18"/>
  <c r="BH76" i="18"/>
  <c r="BH75" i="18"/>
  <c r="BH74" i="18"/>
  <c r="BH73" i="18"/>
  <c r="BH72" i="18"/>
  <c r="BH71" i="18"/>
  <c r="BH70" i="18"/>
  <c r="BH69" i="18"/>
  <c r="BH43" i="18"/>
  <c r="BH40" i="18"/>
  <c r="BH38" i="18"/>
  <c r="BH36" i="18"/>
  <c r="BH35" i="18"/>
  <c r="BH34" i="18"/>
  <c r="BH33" i="18"/>
  <c r="BH32" i="18"/>
  <c r="BH31" i="18"/>
  <c r="BH30" i="18"/>
  <c r="BH29" i="18"/>
  <c r="BH28" i="18"/>
  <c r="BH27" i="18"/>
  <c r="BH26" i="18"/>
  <c r="BH25" i="18"/>
  <c r="BM34" i="29"/>
  <c r="BM32" i="29"/>
  <c r="BM31" i="29"/>
  <c r="BM30" i="29"/>
  <c r="BM29" i="29"/>
  <c r="BM28" i="29"/>
  <c r="BM27" i="29"/>
  <c r="N2" i="20" l="1"/>
  <c r="N2" i="19"/>
  <c r="BH106" i="29" l="1"/>
  <c r="BH104" i="29"/>
  <c r="BH103" i="29"/>
  <c r="BH102" i="29"/>
  <c r="BH101" i="29"/>
  <c r="BH100" i="29"/>
  <c r="BH99" i="29"/>
  <c r="BH95" i="29"/>
  <c r="BH94" i="29"/>
  <c r="BH93" i="29"/>
  <c r="BH92" i="29"/>
  <c r="BH91" i="29"/>
  <c r="BH90" i="29"/>
  <c r="BH89" i="29"/>
  <c r="BH88" i="29"/>
  <c r="BH82" i="29"/>
  <c r="BH80" i="29"/>
  <c r="BH79" i="29"/>
  <c r="BH78" i="29"/>
  <c r="BH77" i="29"/>
  <c r="BH76" i="29"/>
  <c r="BH47" i="29"/>
  <c r="BH46" i="29"/>
  <c r="BH45" i="29"/>
  <c r="BH44" i="29"/>
  <c r="BH43" i="29"/>
  <c r="BH42" i="29"/>
  <c r="BH41" i="29"/>
  <c r="BH40" i="29"/>
  <c r="BH34" i="29"/>
  <c r="BH32" i="29"/>
  <c r="BH31" i="29"/>
  <c r="BH30" i="29"/>
  <c r="BH29" i="29"/>
  <c r="BH28" i="29"/>
  <c r="BA126" i="3"/>
  <c r="BA122" i="3"/>
  <c r="AY126" i="3"/>
  <c r="AY122" i="3"/>
  <c r="BH87" i="29" l="1"/>
  <c r="BH39" i="29"/>
  <c r="BG106" i="29"/>
  <c r="BG104" i="29"/>
  <c r="BG103" i="29"/>
  <c r="BG102" i="29"/>
  <c r="BG101" i="29"/>
  <c r="BG100" i="29"/>
  <c r="BG99" i="29"/>
  <c r="BG95" i="29"/>
  <c r="BG94" i="29"/>
  <c r="BG93" i="29"/>
  <c r="BG92" i="29"/>
  <c r="BG91" i="29"/>
  <c r="BG90" i="29"/>
  <c r="BG89" i="29"/>
  <c r="BG88" i="29"/>
  <c r="BG82" i="29"/>
  <c r="BG80" i="29"/>
  <c r="BG79" i="29"/>
  <c r="BG78" i="29"/>
  <c r="BG77" i="29"/>
  <c r="BG76" i="29"/>
  <c r="BG47" i="29"/>
  <c r="BG46" i="29"/>
  <c r="BG45" i="29"/>
  <c r="BG44" i="29"/>
  <c r="BG43" i="29"/>
  <c r="BG42" i="29"/>
  <c r="BG41" i="29"/>
  <c r="BG40" i="29"/>
  <c r="BG34" i="29"/>
  <c r="BG32" i="29"/>
  <c r="BG31" i="29"/>
  <c r="BG30" i="29"/>
  <c r="BG29" i="29"/>
  <c r="BG28" i="29"/>
  <c r="F50" i="3"/>
  <c r="H50" i="3"/>
  <c r="I50" i="3"/>
  <c r="J50" i="3"/>
  <c r="K50" i="3"/>
  <c r="M50" i="3"/>
  <c r="N50" i="3"/>
  <c r="O50" i="3"/>
  <c r="P50" i="3"/>
  <c r="R50" i="3"/>
  <c r="S50" i="3"/>
  <c r="T50" i="3"/>
  <c r="U50" i="3"/>
  <c r="W50" i="3"/>
  <c r="X50" i="3"/>
  <c r="Y50" i="3"/>
  <c r="Z50" i="3"/>
  <c r="AB50" i="3"/>
  <c r="AC50" i="3"/>
  <c r="AD50" i="3"/>
  <c r="AE50" i="3"/>
  <c r="AG50" i="3"/>
  <c r="AH50" i="3"/>
  <c r="AI50" i="3"/>
  <c r="AJ50" i="3"/>
  <c r="AL50" i="3"/>
  <c r="AM50" i="3"/>
  <c r="AN50" i="3"/>
  <c r="AO50" i="3"/>
  <c r="AQ50" i="3"/>
  <c r="AR50" i="3"/>
  <c r="AS50" i="3"/>
  <c r="AT50" i="3"/>
  <c r="AV50" i="3"/>
  <c r="AW50" i="3"/>
  <c r="AX50" i="3"/>
  <c r="AY50" i="3"/>
  <c r="BA50" i="3"/>
  <c r="BB50" i="3"/>
  <c r="BC50" i="3"/>
  <c r="BD50" i="3"/>
  <c r="BF106" i="29"/>
  <c r="BF104" i="29"/>
  <c r="BF103" i="29"/>
  <c r="BF102" i="29"/>
  <c r="BF101" i="29"/>
  <c r="BF100" i="29"/>
  <c r="BF99" i="29"/>
  <c r="BF95" i="29"/>
  <c r="BF94" i="29"/>
  <c r="BF93" i="29"/>
  <c r="BF92" i="29"/>
  <c r="BF91" i="29"/>
  <c r="BF90" i="29"/>
  <c r="BF89" i="29"/>
  <c r="BF88" i="29"/>
  <c r="BF82" i="29"/>
  <c r="BF80" i="29"/>
  <c r="BF79" i="29"/>
  <c r="BF78" i="29"/>
  <c r="BF77" i="29"/>
  <c r="BF76" i="29"/>
  <c r="BF71" i="29"/>
  <c r="BF70" i="29"/>
  <c r="BF68" i="29"/>
  <c r="BF67" i="29"/>
  <c r="BF66" i="29"/>
  <c r="BF65" i="29"/>
  <c r="BF64" i="29"/>
  <c r="BF47" i="29"/>
  <c r="BF46" i="29"/>
  <c r="BF45" i="29"/>
  <c r="BF44" i="29"/>
  <c r="BF43" i="29"/>
  <c r="BF42" i="29"/>
  <c r="BF41" i="29"/>
  <c r="BF40" i="29"/>
  <c r="BF34" i="29"/>
  <c r="BF32" i="29"/>
  <c r="BF31" i="29"/>
  <c r="BF30" i="29"/>
  <c r="BF29" i="29"/>
  <c r="BF28" i="29"/>
  <c r="BF23" i="29"/>
  <c r="BF22" i="29"/>
  <c r="BF21" i="29"/>
  <c r="BF20" i="29"/>
  <c r="BF19" i="29"/>
  <c r="BF18" i="29"/>
  <c r="BF17" i="29"/>
  <c r="BF16" i="29"/>
  <c r="L22" i="17"/>
  <c r="L15" i="17"/>
  <c r="L11" i="17"/>
  <c r="L7" i="17"/>
  <c r="BD106" i="29"/>
  <c r="BD105" i="29"/>
  <c r="BD104" i="29"/>
  <c r="BD103" i="29"/>
  <c r="BD102" i="29"/>
  <c r="BD101" i="29"/>
  <c r="BD100" i="29"/>
  <c r="BD95" i="29"/>
  <c r="BD94" i="29"/>
  <c r="BD93" i="29"/>
  <c r="BD92" i="29"/>
  <c r="BD91" i="29"/>
  <c r="BD90" i="29"/>
  <c r="BD87" i="29" s="1"/>
  <c r="BD89" i="29"/>
  <c r="BD88" i="29"/>
  <c r="BD82" i="29"/>
  <c r="BD80" i="29"/>
  <c r="BD79" i="29"/>
  <c r="BD78" i="29"/>
  <c r="BD77" i="29"/>
  <c r="BD76" i="29"/>
  <c r="BD71" i="29"/>
  <c r="BD70" i="29"/>
  <c r="BD68" i="29"/>
  <c r="BD67" i="29"/>
  <c r="BD66" i="29"/>
  <c r="BD65" i="29"/>
  <c r="BD64" i="29"/>
  <c r="BD34" i="29"/>
  <c r="BD32" i="29"/>
  <c r="BD31" i="29"/>
  <c r="BD30" i="29"/>
  <c r="BD29" i="29"/>
  <c r="BD28" i="29"/>
  <c r="BD23" i="29"/>
  <c r="BD22" i="29"/>
  <c r="BD21" i="29"/>
  <c r="BD20" i="29"/>
  <c r="BD19" i="29"/>
  <c r="BD18" i="29"/>
  <c r="BD17" i="29"/>
  <c r="BD16" i="29"/>
  <c r="BD3" i="29"/>
  <c r="BD46" i="29" s="1"/>
  <c r="BD301" i="3"/>
  <c r="BD300" i="3"/>
  <c r="BD299" i="3"/>
  <c r="BD298" i="3"/>
  <c r="BD297" i="3"/>
  <c r="BD296" i="3"/>
  <c r="BD294" i="3"/>
  <c r="BD293" i="3"/>
  <c r="BD290" i="3"/>
  <c r="BD289" i="3"/>
  <c r="BD288" i="3"/>
  <c r="BD287" i="3"/>
  <c r="BD284" i="3"/>
  <c r="BD283" i="3"/>
  <c r="BD282" i="3"/>
  <c r="BD281" i="3"/>
  <c r="BD280" i="3"/>
  <c r="BD279" i="3"/>
  <c r="BD278" i="3"/>
  <c r="BD277" i="3"/>
  <c r="BD276" i="3"/>
  <c r="BD275" i="3"/>
  <c r="BD274" i="3"/>
  <c r="BD273" i="3"/>
  <c r="BD232" i="3"/>
  <c r="BD231" i="3"/>
  <c r="BD230" i="3"/>
  <c r="BD229" i="3"/>
  <c r="BD228" i="3"/>
  <c r="BD226" i="3"/>
  <c r="BD225" i="3"/>
  <c r="BD222" i="3"/>
  <c r="BD221" i="3"/>
  <c r="BD220" i="3"/>
  <c r="BD219" i="3"/>
  <c r="BD216" i="3"/>
  <c r="BD215" i="3"/>
  <c r="BD214" i="3"/>
  <c r="BD213" i="3"/>
  <c r="BD212" i="3"/>
  <c r="BD211" i="3"/>
  <c r="BD210" i="3"/>
  <c r="BD209" i="3"/>
  <c r="BD208" i="3"/>
  <c r="BD207" i="3"/>
  <c r="BD206" i="3"/>
  <c r="BD205" i="3"/>
  <c r="BD199" i="3"/>
  <c r="BD198" i="3"/>
  <c r="BD197" i="3"/>
  <c r="BD196" i="3"/>
  <c r="BD195" i="3"/>
  <c r="BD194" i="3"/>
  <c r="BD192" i="3"/>
  <c r="BD191" i="3"/>
  <c r="BD188" i="3"/>
  <c r="BD187" i="3"/>
  <c r="BD186" i="3"/>
  <c r="BD185" i="3"/>
  <c r="BD182" i="3"/>
  <c r="BD181" i="3"/>
  <c r="BD180" i="3"/>
  <c r="BD179" i="3"/>
  <c r="BD178" i="3"/>
  <c r="BD177" i="3"/>
  <c r="BD176" i="3"/>
  <c r="BD175" i="3"/>
  <c r="BD174" i="3"/>
  <c r="BD173" i="3"/>
  <c r="BD172" i="3"/>
  <c r="BD171" i="3"/>
  <c r="BD136" i="3"/>
  <c r="BD265" i="3" s="1"/>
  <c r="BD98" i="3"/>
  <c r="BD97" i="3"/>
  <c r="BD96" i="3"/>
  <c r="BD95" i="3"/>
  <c r="BD94" i="3"/>
  <c r="BD92" i="3"/>
  <c r="BD91" i="3"/>
  <c r="BD88" i="3"/>
  <c r="BD87" i="3"/>
  <c r="BD86" i="3"/>
  <c r="BD85" i="3"/>
  <c r="BD82" i="3"/>
  <c r="BD81" i="3"/>
  <c r="BD80" i="3"/>
  <c r="BD79" i="3"/>
  <c r="BD78" i="3"/>
  <c r="BD77" i="3"/>
  <c r="BD76" i="3"/>
  <c r="BD75" i="3"/>
  <c r="BD74" i="3"/>
  <c r="BD73" i="3"/>
  <c r="BD72" i="3"/>
  <c r="BD71" i="3"/>
  <c r="BD65" i="3"/>
  <c r="BD64" i="3"/>
  <c r="BD63" i="3"/>
  <c r="BD62" i="3"/>
  <c r="BD61" i="3"/>
  <c r="BD59" i="3"/>
  <c r="BD58" i="3"/>
  <c r="BD55" i="3"/>
  <c r="BD54" i="3"/>
  <c r="BD53" i="3"/>
  <c r="BD52" i="3"/>
  <c r="BD49" i="3"/>
  <c r="BD48" i="3"/>
  <c r="BD47" i="3"/>
  <c r="BD46" i="3"/>
  <c r="BD45" i="3"/>
  <c r="BD44" i="3"/>
  <c r="BD43" i="3"/>
  <c r="BD42" i="3"/>
  <c r="BD41" i="3"/>
  <c r="BD40" i="3"/>
  <c r="BD39" i="3"/>
  <c r="BD38" i="3"/>
  <c r="M80" i="11"/>
  <c r="L80" i="11"/>
  <c r="M58" i="11"/>
  <c r="L58" i="11"/>
  <c r="M36" i="11"/>
  <c r="L36" i="11"/>
  <c r="M14" i="11"/>
  <c r="M270" i="13"/>
  <c r="M269" i="13"/>
  <c r="M268" i="13"/>
  <c r="M267" i="13"/>
  <c r="M266" i="13"/>
  <c r="M263" i="13"/>
  <c r="M259" i="13"/>
  <c r="M258" i="13"/>
  <c r="M257" i="13"/>
  <c r="M253" i="13"/>
  <c r="M252" i="13"/>
  <c r="M250" i="13"/>
  <c r="M249" i="13"/>
  <c r="M248" i="13"/>
  <c r="M246" i="13"/>
  <c r="M245" i="13"/>
  <c r="M244" i="13"/>
  <c r="M243" i="13"/>
  <c r="M235" i="13"/>
  <c r="M234" i="13"/>
  <c r="M233" i="13"/>
  <c r="M232" i="13"/>
  <c r="M229" i="13"/>
  <c r="M225" i="13"/>
  <c r="M224" i="13"/>
  <c r="M223" i="13"/>
  <c r="M219" i="13"/>
  <c r="M218" i="13"/>
  <c r="M216" i="13"/>
  <c r="M215" i="13"/>
  <c r="M214" i="13"/>
  <c r="M212" i="13"/>
  <c r="M211" i="13"/>
  <c r="M210" i="13"/>
  <c r="M209" i="13"/>
  <c r="M202" i="13"/>
  <c r="M201" i="13"/>
  <c r="M200" i="13"/>
  <c r="M199" i="13"/>
  <c r="M198" i="13"/>
  <c r="M195" i="13"/>
  <c r="M194" i="13" s="1"/>
  <c r="M191" i="13"/>
  <c r="M190" i="13"/>
  <c r="M189" i="13"/>
  <c r="M188" i="13" s="1"/>
  <c r="M185" i="13"/>
  <c r="M184" i="13"/>
  <c r="M183" i="13" s="1"/>
  <c r="M182" i="13"/>
  <c r="M181" i="13"/>
  <c r="M180" i="13"/>
  <c r="M178" i="13"/>
  <c r="M177" i="13"/>
  <c r="M176" i="13"/>
  <c r="M175" i="13"/>
  <c r="K202" i="13"/>
  <c r="J202" i="13"/>
  <c r="I202" i="13"/>
  <c r="H202" i="13"/>
  <c r="G202" i="13"/>
  <c r="F202" i="13"/>
  <c r="E202" i="13"/>
  <c r="D202" i="13"/>
  <c r="M154" i="13"/>
  <c r="M149" i="13"/>
  <c r="M145" i="13"/>
  <c r="M140" i="13"/>
  <c r="M163" i="13"/>
  <c r="L163" i="13"/>
  <c r="M105" i="13"/>
  <c r="M99" i="13"/>
  <c r="M98" i="13"/>
  <c r="M97" i="13"/>
  <c r="M96" i="13"/>
  <c r="M93" i="13"/>
  <c r="M89" i="13"/>
  <c r="M88" i="13"/>
  <c r="M87" i="13"/>
  <c r="M83" i="13"/>
  <c r="M82" i="13"/>
  <c r="M80" i="13"/>
  <c r="M79" i="13"/>
  <c r="M78" i="13"/>
  <c r="M76" i="13"/>
  <c r="M75" i="13"/>
  <c r="M74" i="13"/>
  <c r="M73" i="13"/>
  <c r="M66" i="13"/>
  <c r="M65" i="13"/>
  <c r="M64" i="13"/>
  <c r="M63" i="13"/>
  <c r="M62" i="13"/>
  <c r="M59" i="13"/>
  <c r="M58" i="13" s="1"/>
  <c r="M55" i="13"/>
  <c r="M54" i="13"/>
  <c r="L66" i="13"/>
  <c r="K66" i="13"/>
  <c r="J66" i="13"/>
  <c r="I66" i="13"/>
  <c r="H66" i="13"/>
  <c r="G66" i="13"/>
  <c r="F66" i="13"/>
  <c r="E66" i="13"/>
  <c r="D66" i="13"/>
  <c r="M53" i="13"/>
  <c r="M52" i="13" s="1"/>
  <c r="M49" i="13"/>
  <c r="M48" i="13"/>
  <c r="M47" i="13" s="1"/>
  <c r="M46" i="13"/>
  <c r="M45" i="13"/>
  <c r="M44" i="13"/>
  <c r="M42" i="13"/>
  <c r="M41" i="13"/>
  <c r="M40" i="13"/>
  <c r="M39" i="13"/>
  <c r="M38" i="13" s="1"/>
  <c r="M27" i="13"/>
  <c r="M95" i="13" s="1"/>
  <c r="L27" i="13"/>
  <c r="M24" i="13"/>
  <c r="M262" i="13" s="1"/>
  <c r="M18" i="13"/>
  <c r="M13" i="13"/>
  <c r="M9" i="13"/>
  <c r="M247" i="13" s="1"/>
  <c r="M4" i="13"/>
  <c r="M242" i="13" s="1"/>
  <c r="BD3" i="3"/>
  <c r="BC106" i="29"/>
  <c r="BH118" i="29" s="1"/>
  <c r="BC105" i="29"/>
  <c r="BC104" i="29"/>
  <c r="BH116" i="29" s="1"/>
  <c r="BC103" i="29"/>
  <c r="BH115" i="29" s="1"/>
  <c r="BC102" i="29"/>
  <c r="BH114" i="29" s="1"/>
  <c r="BC101" i="29"/>
  <c r="BH113" i="29" s="1"/>
  <c r="BC100" i="29"/>
  <c r="BC82" i="29"/>
  <c r="BC80" i="29"/>
  <c r="BC79" i="29"/>
  <c r="BC78" i="29"/>
  <c r="BC77" i="29"/>
  <c r="BC76" i="29"/>
  <c r="BC71" i="29"/>
  <c r="BC70" i="29"/>
  <c r="BC68" i="29"/>
  <c r="BC67" i="29"/>
  <c r="BC66" i="29"/>
  <c r="BC65" i="29"/>
  <c r="BC64" i="29"/>
  <c r="BC51" i="29"/>
  <c r="BH75" i="29" s="1"/>
  <c r="BC34" i="29"/>
  <c r="BC32" i="29"/>
  <c r="BC31" i="29"/>
  <c r="BC30" i="29"/>
  <c r="BC29" i="29"/>
  <c r="BC28" i="29"/>
  <c r="BC15" i="29"/>
  <c r="BC3" i="29"/>
  <c r="BH27" i="29" s="1"/>
  <c r="BB3" i="29"/>
  <c r="BC301" i="3"/>
  <c r="BC300" i="3"/>
  <c r="BC299" i="3"/>
  <c r="BC298" i="3"/>
  <c r="BC297" i="3"/>
  <c r="BC296" i="3"/>
  <c r="BC294" i="3"/>
  <c r="BC293" i="3"/>
  <c r="BC290" i="3"/>
  <c r="BC289" i="3"/>
  <c r="BC288" i="3"/>
  <c r="BC287" i="3"/>
  <c r="BC284" i="3"/>
  <c r="BC283" i="3"/>
  <c r="BC282" i="3"/>
  <c r="BC281" i="3"/>
  <c r="BC280" i="3"/>
  <c r="BC279" i="3"/>
  <c r="BC278" i="3"/>
  <c r="BC277" i="3"/>
  <c r="BC276" i="3"/>
  <c r="BC275" i="3"/>
  <c r="BC274" i="3"/>
  <c r="BC273" i="3"/>
  <c r="BC232" i="3"/>
  <c r="BC231" i="3"/>
  <c r="BC230" i="3"/>
  <c r="BC229" i="3"/>
  <c r="BC228" i="3"/>
  <c r="BC226" i="3"/>
  <c r="BC225" i="3"/>
  <c r="BC222" i="3"/>
  <c r="BC221" i="3"/>
  <c r="BC220" i="3"/>
  <c r="BC219" i="3"/>
  <c r="BC216" i="3"/>
  <c r="BC215" i="3"/>
  <c r="BC214" i="3"/>
  <c r="BC213" i="3"/>
  <c r="BC212" i="3"/>
  <c r="BC211" i="3"/>
  <c r="BC210" i="3"/>
  <c r="BC209" i="3"/>
  <c r="BC208" i="3"/>
  <c r="BC207" i="3"/>
  <c r="BC206" i="3"/>
  <c r="BC205" i="3"/>
  <c r="BC199" i="3"/>
  <c r="BC198" i="3"/>
  <c r="BC197" i="3"/>
  <c r="BC196" i="3"/>
  <c r="BC195" i="3"/>
  <c r="BC194" i="3"/>
  <c r="BC192" i="3"/>
  <c r="BC191" i="3"/>
  <c r="BC188" i="3"/>
  <c r="BC187" i="3"/>
  <c r="BC186" i="3"/>
  <c r="BC185" i="3"/>
  <c r="BC182" i="3"/>
  <c r="BC181" i="3"/>
  <c r="BC180" i="3"/>
  <c r="BC179" i="3"/>
  <c r="BC178" i="3"/>
  <c r="BC177" i="3"/>
  <c r="BC176" i="3"/>
  <c r="BC175" i="3"/>
  <c r="BC174" i="3"/>
  <c r="BC173" i="3"/>
  <c r="BC172" i="3"/>
  <c r="BC171" i="3"/>
  <c r="BC136" i="3"/>
  <c r="BC251" i="3" s="1"/>
  <c r="BC98" i="3"/>
  <c r="BC97" i="3"/>
  <c r="BC96" i="3"/>
  <c r="BC95" i="3"/>
  <c r="BC94" i="3"/>
  <c r="BC92" i="3"/>
  <c r="BC91" i="3"/>
  <c r="BC88" i="3"/>
  <c r="BC87" i="3"/>
  <c r="BC86" i="3"/>
  <c r="BC85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65" i="3"/>
  <c r="BC64" i="3"/>
  <c r="BC63" i="3"/>
  <c r="BC62" i="3"/>
  <c r="BC61" i="3"/>
  <c r="BC59" i="3"/>
  <c r="BC58" i="3"/>
  <c r="BC55" i="3"/>
  <c r="BC54" i="3"/>
  <c r="BC53" i="3"/>
  <c r="BC52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" i="3"/>
  <c r="BC272" i="3" s="1"/>
  <c r="BB105" i="29"/>
  <c r="BA105" i="29"/>
  <c r="BB106" i="29"/>
  <c r="BB104" i="29"/>
  <c r="BB103" i="29"/>
  <c r="BG115" i="29" s="1"/>
  <c r="BB102" i="29"/>
  <c r="BB101" i="29"/>
  <c r="BB100" i="29"/>
  <c r="BB82" i="29"/>
  <c r="BB80" i="29"/>
  <c r="BB79" i="29"/>
  <c r="BB78" i="29"/>
  <c r="BB77" i="29"/>
  <c r="BB76" i="29"/>
  <c r="BB71" i="29"/>
  <c r="BB70" i="29"/>
  <c r="BB68" i="29"/>
  <c r="BB67" i="29"/>
  <c r="BB66" i="29"/>
  <c r="BB65" i="29"/>
  <c r="BB64" i="29"/>
  <c r="BB51" i="29"/>
  <c r="BB92" i="29" s="1"/>
  <c r="BB46" i="29"/>
  <c r="BB42" i="29"/>
  <c r="BB34" i="29"/>
  <c r="BB32" i="29"/>
  <c r="BB31" i="29"/>
  <c r="BB30" i="29"/>
  <c r="BB29" i="29"/>
  <c r="BB28" i="29"/>
  <c r="BB23" i="29"/>
  <c r="BB22" i="29"/>
  <c r="BB21" i="29"/>
  <c r="BB20" i="29"/>
  <c r="BB19" i="29"/>
  <c r="BB18" i="29"/>
  <c r="BB17" i="29"/>
  <c r="BB16" i="29"/>
  <c r="BB301" i="3"/>
  <c r="BB300" i="3"/>
  <c r="BB299" i="3"/>
  <c r="BB298" i="3"/>
  <c r="BB297" i="3"/>
  <c r="BB296" i="3"/>
  <c r="BB294" i="3"/>
  <c r="BB293" i="3"/>
  <c r="BB290" i="3"/>
  <c r="BB289" i="3"/>
  <c r="BB288" i="3"/>
  <c r="BB287" i="3"/>
  <c r="BB284" i="3"/>
  <c r="BB283" i="3"/>
  <c r="BB282" i="3"/>
  <c r="BB281" i="3"/>
  <c r="BB280" i="3"/>
  <c r="BB279" i="3"/>
  <c r="BB278" i="3"/>
  <c r="BB277" i="3"/>
  <c r="BB276" i="3"/>
  <c r="BB275" i="3"/>
  <c r="BB274" i="3"/>
  <c r="BB273" i="3"/>
  <c r="BB231" i="3"/>
  <c r="BB230" i="3"/>
  <c r="BB229" i="3"/>
  <c r="BB228" i="3"/>
  <c r="BB226" i="3"/>
  <c r="BB225" i="3"/>
  <c r="BB222" i="3"/>
  <c r="BB221" i="3"/>
  <c r="BB220" i="3"/>
  <c r="BB219" i="3"/>
  <c r="BB216" i="3"/>
  <c r="BB215" i="3"/>
  <c r="BB214" i="3"/>
  <c r="BB213" i="3"/>
  <c r="BB212" i="3"/>
  <c r="BB211" i="3"/>
  <c r="BB210" i="3"/>
  <c r="BB209" i="3"/>
  <c r="BB208" i="3"/>
  <c r="BB207" i="3"/>
  <c r="BB206" i="3"/>
  <c r="BB205" i="3"/>
  <c r="BB65" i="3"/>
  <c r="BA65" i="3"/>
  <c r="BB64" i="3"/>
  <c r="BA64" i="3"/>
  <c r="BB63" i="3"/>
  <c r="BA63" i="3"/>
  <c r="BB62" i="3"/>
  <c r="BA62" i="3"/>
  <c r="BB61" i="3"/>
  <c r="BA61" i="3"/>
  <c r="BB59" i="3"/>
  <c r="BA59" i="3"/>
  <c r="BB58" i="3"/>
  <c r="BA58" i="3"/>
  <c r="BB55" i="3"/>
  <c r="BA55" i="3"/>
  <c r="BB54" i="3"/>
  <c r="BA54" i="3"/>
  <c r="BB53" i="3"/>
  <c r="BA53" i="3"/>
  <c r="BB52" i="3"/>
  <c r="BA52" i="3"/>
  <c r="BB49" i="3"/>
  <c r="BA49" i="3"/>
  <c r="BB48" i="3"/>
  <c r="BA48" i="3"/>
  <c r="BB47" i="3"/>
  <c r="BA47" i="3"/>
  <c r="BB46" i="3"/>
  <c r="BA46" i="3"/>
  <c r="BB45" i="3"/>
  <c r="BA45" i="3"/>
  <c r="BB44" i="3"/>
  <c r="BA44" i="3"/>
  <c r="BB43" i="3"/>
  <c r="BA43" i="3"/>
  <c r="BB42" i="3"/>
  <c r="BA42" i="3"/>
  <c r="BB41" i="3"/>
  <c r="BA41" i="3"/>
  <c r="BB40" i="3"/>
  <c r="BA40" i="3"/>
  <c r="BB39" i="3"/>
  <c r="BA39" i="3"/>
  <c r="BB38" i="3"/>
  <c r="BA38" i="3"/>
  <c r="BB199" i="3"/>
  <c r="BB198" i="3"/>
  <c r="BB197" i="3"/>
  <c r="BB196" i="3"/>
  <c r="BB195" i="3"/>
  <c r="BB194" i="3"/>
  <c r="BB192" i="3"/>
  <c r="BB191" i="3"/>
  <c r="BB188" i="3"/>
  <c r="BB187" i="3"/>
  <c r="BB186" i="3"/>
  <c r="BB185" i="3"/>
  <c r="BB182" i="3"/>
  <c r="BB181" i="3"/>
  <c r="BB180" i="3"/>
  <c r="BB179" i="3"/>
  <c r="BB178" i="3"/>
  <c r="BB177" i="3"/>
  <c r="BB176" i="3"/>
  <c r="BB175" i="3"/>
  <c r="BB174" i="3"/>
  <c r="BB173" i="3"/>
  <c r="BB172" i="3"/>
  <c r="BB171" i="3"/>
  <c r="BB136" i="3"/>
  <c r="BB253" i="3" s="1"/>
  <c r="BB97" i="3"/>
  <c r="BB96" i="3"/>
  <c r="BB95" i="3"/>
  <c r="BB94" i="3"/>
  <c r="BB92" i="3"/>
  <c r="BB91" i="3"/>
  <c r="BB88" i="3"/>
  <c r="BB87" i="3"/>
  <c r="BB86" i="3"/>
  <c r="BB85" i="3"/>
  <c r="BB82" i="3"/>
  <c r="BB81" i="3"/>
  <c r="BB80" i="3"/>
  <c r="BB79" i="3"/>
  <c r="BB78" i="3"/>
  <c r="BB77" i="3"/>
  <c r="BB76" i="3"/>
  <c r="BB75" i="3"/>
  <c r="BB74" i="3"/>
  <c r="BB73" i="3"/>
  <c r="BB72" i="3"/>
  <c r="BB71" i="3"/>
  <c r="BB3" i="3"/>
  <c r="BA106" i="29"/>
  <c r="BA104" i="29"/>
  <c r="BA103" i="29"/>
  <c r="BF115" i="29" s="1"/>
  <c r="BA102" i="29"/>
  <c r="BF114" i="29" s="1"/>
  <c r="BA101" i="29"/>
  <c r="BA100" i="29"/>
  <c r="C93" i="29"/>
  <c r="BA82" i="29"/>
  <c r="BA80" i="29"/>
  <c r="BA79" i="29"/>
  <c r="BA78" i="29"/>
  <c r="BA77" i="29"/>
  <c r="BA76" i="29"/>
  <c r="BA71" i="29"/>
  <c r="BA70" i="29"/>
  <c r="BA68" i="29"/>
  <c r="BA67" i="29"/>
  <c r="BA66" i="29"/>
  <c r="BA65" i="29"/>
  <c r="BA64" i="29"/>
  <c r="BA51" i="29"/>
  <c r="BF75" i="29" s="1"/>
  <c r="C45" i="29"/>
  <c r="BA34" i="29"/>
  <c r="BA32" i="29"/>
  <c r="BA31" i="29"/>
  <c r="BA30" i="29"/>
  <c r="BA29" i="29"/>
  <c r="BA28" i="29"/>
  <c r="BA21" i="29"/>
  <c r="BA23" i="29"/>
  <c r="BA22" i="29"/>
  <c r="BA20" i="29"/>
  <c r="BA19" i="29"/>
  <c r="BA18" i="29"/>
  <c r="BA17" i="29"/>
  <c r="BA16" i="29"/>
  <c r="BA3" i="29"/>
  <c r="BA42" i="29" s="1"/>
  <c r="BA301" i="3"/>
  <c r="BA300" i="3"/>
  <c r="BA299" i="3"/>
  <c r="BA298" i="3"/>
  <c r="BA297" i="3"/>
  <c r="BA296" i="3"/>
  <c r="BA294" i="3"/>
  <c r="BA293" i="3"/>
  <c r="BA290" i="3"/>
  <c r="BA289" i="3"/>
  <c r="BA288" i="3"/>
  <c r="BA287" i="3"/>
  <c r="BA284" i="3"/>
  <c r="BA283" i="3"/>
  <c r="BA282" i="3"/>
  <c r="BA281" i="3"/>
  <c r="BA280" i="3"/>
  <c r="BA279" i="3"/>
  <c r="BA278" i="3"/>
  <c r="BA277" i="3"/>
  <c r="BA276" i="3"/>
  <c r="BA275" i="3"/>
  <c r="BA274" i="3"/>
  <c r="BA273" i="3"/>
  <c r="BA229" i="3"/>
  <c r="BA228" i="3"/>
  <c r="BA226" i="3"/>
  <c r="BA225" i="3"/>
  <c r="BA222" i="3"/>
  <c r="BA221" i="3"/>
  <c r="BA220" i="3"/>
  <c r="BA219" i="3"/>
  <c r="BA216" i="3"/>
  <c r="BA215" i="3"/>
  <c r="BA214" i="3"/>
  <c r="BA213" i="3"/>
  <c r="BA212" i="3"/>
  <c r="BA211" i="3"/>
  <c r="BA210" i="3"/>
  <c r="BA209" i="3"/>
  <c r="BA208" i="3"/>
  <c r="BA207" i="3"/>
  <c r="BA206" i="3"/>
  <c r="BA205" i="3"/>
  <c r="BA199" i="3"/>
  <c r="BA198" i="3"/>
  <c r="BA197" i="3"/>
  <c r="BA196" i="3"/>
  <c r="BA195" i="3"/>
  <c r="BA194" i="3"/>
  <c r="BA192" i="3"/>
  <c r="BA191" i="3"/>
  <c r="BA188" i="3"/>
  <c r="BA187" i="3"/>
  <c r="BA186" i="3"/>
  <c r="BA185" i="3"/>
  <c r="BA182" i="3"/>
  <c r="BA181" i="3"/>
  <c r="BA180" i="3"/>
  <c r="BA179" i="3"/>
  <c r="BA178" i="3"/>
  <c r="BA177" i="3"/>
  <c r="BA176" i="3"/>
  <c r="BA175" i="3"/>
  <c r="BA174" i="3"/>
  <c r="BA173" i="3"/>
  <c r="BA172" i="3"/>
  <c r="BA171" i="3"/>
  <c r="BA136" i="3"/>
  <c r="BA259" i="3" s="1"/>
  <c r="BA132" i="3"/>
  <c r="BA131" i="3"/>
  <c r="BA130" i="3"/>
  <c r="BA129" i="3"/>
  <c r="BA128" i="3"/>
  <c r="BA127" i="3"/>
  <c r="BA125" i="3"/>
  <c r="BA124" i="3"/>
  <c r="BA121" i="3"/>
  <c r="BA120" i="3"/>
  <c r="BA119" i="3"/>
  <c r="BA118" i="3"/>
  <c r="BA115" i="3"/>
  <c r="BA114" i="3"/>
  <c r="BA113" i="3"/>
  <c r="BA112" i="3"/>
  <c r="BA111" i="3"/>
  <c r="BA110" i="3"/>
  <c r="BA109" i="3"/>
  <c r="BA103" i="3" s="1"/>
  <c r="BA108" i="3"/>
  <c r="BA107" i="3"/>
  <c r="BA106" i="3"/>
  <c r="BA105" i="3"/>
  <c r="BA104" i="3"/>
  <c r="BA95" i="3"/>
  <c r="BA94" i="3"/>
  <c r="BA92" i="3"/>
  <c r="BA91" i="3"/>
  <c r="BA88" i="3"/>
  <c r="AY132" i="3"/>
  <c r="BA87" i="3"/>
  <c r="BA86" i="3"/>
  <c r="BA85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D28" i="19"/>
  <c r="E28" i="19"/>
  <c r="F28" i="19"/>
  <c r="G28" i="19"/>
  <c r="H28" i="19"/>
  <c r="I28" i="19"/>
  <c r="J28" i="19"/>
  <c r="K28" i="19"/>
  <c r="C28" i="19"/>
  <c r="C107" i="29"/>
  <c r="C101" i="29"/>
  <c r="C100" i="29"/>
  <c r="C99" i="29"/>
  <c r="C47" i="29"/>
  <c r="C46" i="29"/>
  <c r="C44" i="29"/>
  <c r="C43" i="29"/>
  <c r="C42" i="29"/>
  <c r="C41" i="29"/>
  <c r="C40" i="29"/>
  <c r="F216" i="3"/>
  <c r="E216" i="3"/>
  <c r="D216" i="3"/>
  <c r="C216" i="3"/>
  <c r="F215" i="3"/>
  <c r="E215" i="3"/>
  <c r="D215" i="3"/>
  <c r="C215" i="3"/>
  <c r="F214" i="3"/>
  <c r="E214" i="3"/>
  <c r="D214" i="3"/>
  <c r="C214" i="3"/>
  <c r="F213" i="3"/>
  <c r="E213" i="3"/>
  <c r="D213" i="3"/>
  <c r="C213" i="3"/>
  <c r="F212" i="3"/>
  <c r="E212" i="3"/>
  <c r="D212" i="3"/>
  <c r="C212" i="3"/>
  <c r="F211" i="3"/>
  <c r="E211" i="3"/>
  <c r="D211" i="3"/>
  <c r="C211" i="3"/>
  <c r="F210" i="3"/>
  <c r="E210" i="3"/>
  <c r="D210" i="3"/>
  <c r="C210" i="3"/>
  <c r="F209" i="3"/>
  <c r="E209" i="3"/>
  <c r="D209" i="3"/>
  <c r="C209" i="3"/>
  <c r="F207" i="3"/>
  <c r="E207" i="3"/>
  <c r="D207" i="3"/>
  <c r="C207" i="3"/>
  <c r="F206" i="3"/>
  <c r="E206" i="3"/>
  <c r="D206" i="3"/>
  <c r="C206" i="3"/>
  <c r="F205" i="3"/>
  <c r="E205" i="3"/>
  <c r="D205" i="3"/>
  <c r="C205" i="3"/>
  <c r="C136" i="3"/>
  <c r="C266" i="3" s="1"/>
  <c r="C204" i="3"/>
  <c r="C264" i="3"/>
  <c r="C247" i="3"/>
  <c r="P15" i="21"/>
  <c r="M15" i="21"/>
  <c r="N15" i="21"/>
  <c r="O15" i="21"/>
  <c r="L43" i="17"/>
  <c r="L42" i="17"/>
  <c r="L41" i="17"/>
  <c r="L40" i="17"/>
  <c r="L39" i="17"/>
  <c r="L38" i="17"/>
  <c r="L35" i="17"/>
  <c r="L34" i="17"/>
  <c r="L32" i="17"/>
  <c r="L31" i="17"/>
  <c r="L30" i="17"/>
  <c r="L28" i="17"/>
  <c r="L27" i="17"/>
  <c r="L26" i="17"/>
  <c r="C3" i="3"/>
  <c r="C132" i="3" s="1"/>
  <c r="L56" i="19"/>
  <c r="L26" i="19"/>
  <c r="AY46" i="21"/>
  <c r="AY38" i="21"/>
  <c r="AY27" i="21"/>
  <c r="AY15" i="21"/>
  <c r="AY4" i="21"/>
  <c r="AY87" i="18"/>
  <c r="AY86" i="18"/>
  <c r="AY84" i="18"/>
  <c r="AY83" i="18"/>
  <c r="AY82" i="18"/>
  <c r="AY81" i="18"/>
  <c r="AY80" i="18"/>
  <c r="AY79" i="18"/>
  <c r="AY78" i="18"/>
  <c r="AY77" i="18"/>
  <c r="AY76" i="18"/>
  <c r="AY75" i="18"/>
  <c r="AY74" i="18"/>
  <c r="AY73" i="18"/>
  <c r="AY72" i="18"/>
  <c r="AY71" i="18"/>
  <c r="AY70" i="18"/>
  <c r="AY69" i="18"/>
  <c r="AY37" i="18"/>
  <c r="AY43" i="18"/>
  <c r="AY42" i="18"/>
  <c r="AY40" i="18"/>
  <c r="AY39" i="18"/>
  <c r="AY38" i="18"/>
  <c r="AY36" i="18"/>
  <c r="AY35" i="18"/>
  <c r="AY34" i="18"/>
  <c r="AY33" i="18"/>
  <c r="AY32" i="18"/>
  <c r="AY31" i="18"/>
  <c r="AY30" i="18"/>
  <c r="AY29" i="18"/>
  <c r="AY28" i="18"/>
  <c r="AY27" i="18"/>
  <c r="AY26" i="18"/>
  <c r="AY25" i="18"/>
  <c r="AY106" i="29"/>
  <c r="AY104" i="29"/>
  <c r="AY103" i="29"/>
  <c r="AY102" i="29"/>
  <c r="AY101" i="29"/>
  <c r="AY100" i="29"/>
  <c r="AY82" i="29"/>
  <c r="AY80" i="29"/>
  <c r="AY79" i="29"/>
  <c r="AY78" i="29"/>
  <c r="AY77" i="29"/>
  <c r="AY76" i="29"/>
  <c r="AY71" i="29"/>
  <c r="AY70" i="29"/>
  <c r="AY68" i="29"/>
  <c r="AY67" i="29"/>
  <c r="AY66" i="29"/>
  <c r="AY65" i="29"/>
  <c r="AY64" i="29"/>
  <c r="AY51" i="29"/>
  <c r="AY91" i="29" s="1"/>
  <c r="AY34" i="29"/>
  <c r="AY32" i="29"/>
  <c r="AY31" i="29"/>
  <c r="AY30" i="29"/>
  <c r="AY29" i="29"/>
  <c r="AY28" i="29"/>
  <c r="AY23" i="29"/>
  <c r="AY22" i="29"/>
  <c r="AY20" i="29"/>
  <c r="AY19" i="29"/>
  <c r="AY18" i="29"/>
  <c r="AY17" i="29"/>
  <c r="AY16" i="29"/>
  <c r="AY300" i="3"/>
  <c r="AY299" i="3"/>
  <c r="BD333" i="3" s="1"/>
  <c r="AY298" i="3"/>
  <c r="BD332" i="3" s="1"/>
  <c r="AY297" i="3"/>
  <c r="BD331" i="3" s="1"/>
  <c r="AY296" i="3"/>
  <c r="AY294" i="3"/>
  <c r="AY293" i="3"/>
  <c r="BD327" i="3" s="1"/>
  <c r="AY290" i="3"/>
  <c r="AY289" i="3"/>
  <c r="AY323" i="3" s="1"/>
  <c r="AY288" i="3"/>
  <c r="BD322" i="3"/>
  <c r="AY287" i="3"/>
  <c r="BD321" i="3" s="1"/>
  <c r="AY284" i="3"/>
  <c r="AY283" i="3"/>
  <c r="AY282" i="3"/>
  <c r="BD316" i="3" s="1"/>
  <c r="AY281" i="3"/>
  <c r="BD315" i="3" s="1"/>
  <c r="AY280" i="3"/>
  <c r="AY279" i="3"/>
  <c r="AY278" i="3"/>
  <c r="BD312" i="3" s="1"/>
  <c r="AY277" i="3"/>
  <c r="BD311" i="3" s="1"/>
  <c r="AY276" i="3"/>
  <c r="AY275" i="3"/>
  <c r="AY274" i="3"/>
  <c r="BD308" i="3" s="1"/>
  <c r="AY273" i="3"/>
  <c r="BD307" i="3" s="1"/>
  <c r="AY226" i="3"/>
  <c r="AY225" i="3"/>
  <c r="AY222" i="3"/>
  <c r="AY221" i="3"/>
  <c r="AY220" i="3"/>
  <c r="AY219" i="3"/>
  <c r="AY216" i="3"/>
  <c r="AY215" i="3"/>
  <c r="AY214" i="3"/>
  <c r="AY213" i="3"/>
  <c r="AY212" i="3"/>
  <c r="AY211" i="3"/>
  <c r="AY210" i="3"/>
  <c r="AY209" i="3"/>
  <c r="AY208" i="3"/>
  <c r="AY207" i="3"/>
  <c r="AY206" i="3"/>
  <c r="AY205" i="3"/>
  <c r="AY198" i="3"/>
  <c r="AY197" i="3"/>
  <c r="AY196" i="3"/>
  <c r="AY195" i="3"/>
  <c r="AY194" i="3"/>
  <c r="AY192" i="3"/>
  <c r="AY191" i="3"/>
  <c r="AY188" i="3"/>
  <c r="AY187" i="3"/>
  <c r="AY186" i="3"/>
  <c r="AY185" i="3"/>
  <c r="AY182" i="3"/>
  <c r="AY181" i="3"/>
  <c r="AY180" i="3"/>
  <c r="AY179" i="3"/>
  <c r="AY178" i="3"/>
  <c r="AY177" i="3"/>
  <c r="AY176" i="3"/>
  <c r="AY175" i="3"/>
  <c r="AY174" i="3"/>
  <c r="AY173" i="3"/>
  <c r="AY172" i="3"/>
  <c r="AY171" i="3"/>
  <c r="AY136" i="3"/>
  <c r="AY131" i="3"/>
  <c r="AY130" i="3"/>
  <c r="AY129" i="3"/>
  <c r="AY128" i="3"/>
  <c r="AY127" i="3"/>
  <c r="AY125" i="3"/>
  <c r="AY124" i="3"/>
  <c r="AY121" i="3"/>
  <c r="AY120" i="3"/>
  <c r="AY119" i="3"/>
  <c r="AY118" i="3"/>
  <c r="AY115" i="3"/>
  <c r="AY114" i="3"/>
  <c r="AY113" i="3"/>
  <c r="AY112" i="3"/>
  <c r="AY111" i="3"/>
  <c r="AY110" i="3"/>
  <c r="AY109" i="3"/>
  <c r="AY108" i="3"/>
  <c r="AY107" i="3"/>
  <c r="AY106" i="3"/>
  <c r="AY105" i="3"/>
  <c r="AY104" i="3"/>
  <c r="AY92" i="3"/>
  <c r="AY91" i="3"/>
  <c r="AY88" i="3"/>
  <c r="AY87" i="3"/>
  <c r="AY86" i="3"/>
  <c r="AY85" i="3"/>
  <c r="AY82" i="3"/>
  <c r="AY81" i="3"/>
  <c r="AY80" i="3"/>
  <c r="AY79" i="3"/>
  <c r="AY78" i="3"/>
  <c r="AY77" i="3"/>
  <c r="AY76" i="3"/>
  <c r="AY75" i="3"/>
  <c r="AY74" i="3"/>
  <c r="AY73" i="3"/>
  <c r="AY72" i="3"/>
  <c r="AY71" i="3"/>
  <c r="AY65" i="3"/>
  <c r="AY64" i="3"/>
  <c r="AY63" i="3"/>
  <c r="AY62" i="3"/>
  <c r="AY61" i="3"/>
  <c r="AY59" i="3"/>
  <c r="AY58" i="3"/>
  <c r="AY55" i="3"/>
  <c r="AY54" i="3"/>
  <c r="AY53" i="3"/>
  <c r="AY52" i="3"/>
  <c r="AY49" i="3"/>
  <c r="AY48" i="3"/>
  <c r="AY47" i="3"/>
  <c r="AY46" i="3"/>
  <c r="AY45" i="3"/>
  <c r="AY44" i="3"/>
  <c r="AY43" i="3"/>
  <c r="AY42" i="3"/>
  <c r="AY41" i="3"/>
  <c r="AY40" i="3"/>
  <c r="AY39" i="3"/>
  <c r="AY38" i="3"/>
  <c r="AY266" i="3"/>
  <c r="AY88" i="29"/>
  <c r="AY92" i="29"/>
  <c r="AY89" i="29"/>
  <c r="AY94" i="29"/>
  <c r="AY90" i="29"/>
  <c r="AY95" i="29"/>
  <c r="AY245" i="3"/>
  <c r="AY249" i="3"/>
  <c r="AY255" i="3"/>
  <c r="AY241" i="3"/>
  <c r="AY262" i="3"/>
  <c r="AY242" i="3"/>
  <c r="AY246" i="3"/>
  <c r="AY250" i="3"/>
  <c r="AY256" i="3"/>
  <c r="AY263" i="3"/>
  <c r="AY272" i="3"/>
  <c r="AY239" i="3"/>
  <c r="AY243" i="3"/>
  <c r="AY247" i="3"/>
  <c r="AY253" i="3"/>
  <c r="AY259" i="3"/>
  <c r="AY264" i="3"/>
  <c r="AY240" i="3"/>
  <c r="AY244" i="3"/>
  <c r="AY248" i="3"/>
  <c r="AY254" i="3"/>
  <c r="AY260" i="3"/>
  <c r="AY25" i="21"/>
  <c r="AX87" i="18"/>
  <c r="AX86" i="18"/>
  <c r="AX84" i="18"/>
  <c r="AX83" i="18"/>
  <c r="AX82" i="18"/>
  <c r="AX81" i="18"/>
  <c r="AX80" i="18"/>
  <c r="AX79" i="18"/>
  <c r="AX78" i="18"/>
  <c r="AX77" i="18"/>
  <c r="AX76" i="18"/>
  <c r="AX75" i="18"/>
  <c r="AX74" i="18"/>
  <c r="AX73" i="18"/>
  <c r="AX72" i="18"/>
  <c r="AX71" i="18"/>
  <c r="AX70" i="18"/>
  <c r="AX69" i="18"/>
  <c r="AX43" i="18"/>
  <c r="AX42" i="18"/>
  <c r="AX40" i="18"/>
  <c r="AX39" i="18"/>
  <c r="AX38" i="18"/>
  <c r="AX37" i="18"/>
  <c r="AX36" i="18"/>
  <c r="AX35" i="18"/>
  <c r="AX34" i="18"/>
  <c r="AX33" i="18"/>
  <c r="AX32" i="18"/>
  <c r="AX31" i="18"/>
  <c r="AX30" i="18"/>
  <c r="AX29" i="18"/>
  <c r="AX28" i="18"/>
  <c r="AX27" i="18"/>
  <c r="AX26" i="18"/>
  <c r="AX25" i="18"/>
  <c r="H107" i="29"/>
  <c r="H119" i="29" s="1"/>
  <c r="I107" i="29"/>
  <c r="J107" i="29"/>
  <c r="H101" i="29"/>
  <c r="H113" i="29" s="1"/>
  <c r="H100" i="29"/>
  <c r="H112" i="29" s="1"/>
  <c r="I101" i="29"/>
  <c r="I100" i="29"/>
  <c r="J101" i="29"/>
  <c r="J100" i="29"/>
  <c r="I83" i="29"/>
  <c r="I77" i="29"/>
  <c r="I76" i="29"/>
  <c r="J83" i="29"/>
  <c r="J77" i="29"/>
  <c r="J76" i="29"/>
  <c r="H71" i="29"/>
  <c r="H70" i="29"/>
  <c r="H68" i="29"/>
  <c r="H67" i="29"/>
  <c r="H66" i="29"/>
  <c r="H65" i="29"/>
  <c r="H64" i="29"/>
  <c r="I71" i="29"/>
  <c r="I70" i="29"/>
  <c r="I68" i="29"/>
  <c r="I67" i="29"/>
  <c r="I66" i="29"/>
  <c r="I65" i="29"/>
  <c r="I64" i="29"/>
  <c r="J71" i="29"/>
  <c r="J70" i="29"/>
  <c r="J68" i="29"/>
  <c r="J67" i="29"/>
  <c r="J66" i="29"/>
  <c r="J65" i="29"/>
  <c r="J64" i="29"/>
  <c r="AX106" i="29"/>
  <c r="AX104" i="29"/>
  <c r="AX103" i="29"/>
  <c r="AX102" i="29"/>
  <c r="AX101" i="29"/>
  <c r="AX100" i="29"/>
  <c r="AX82" i="29"/>
  <c r="AX80" i="29"/>
  <c r="AX79" i="29"/>
  <c r="AX78" i="29"/>
  <c r="AX77" i="29"/>
  <c r="AX76" i="29"/>
  <c r="AX71" i="29"/>
  <c r="AX70" i="29"/>
  <c r="AX68" i="29"/>
  <c r="AX67" i="29"/>
  <c r="AX66" i="29"/>
  <c r="AX65" i="29"/>
  <c r="AX64" i="29"/>
  <c r="AX51" i="29"/>
  <c r="AX34" i="29"/>
  <c r="AX32" i="29"/>
  <c r="AX31" i="29"/>
  <c r="AX30" i="29"/>
  <c r="AX29" i="29"/>
  <c r="AX28" i="29"/>
  <c r="AX23" i="29"/>
  <c r="AX22" i="29"/>
  <c r="AX20" i="29"/>
  <c r="AX19" i="29"/>
  <c r="AX18" i="29"/>
  <c r="AX17" i="29"/>
  <c r="AX16" i="29"/>
  <c r="AX300" i="3"/>
  <c r="AX299" i="3"/>
  <c r="AX298" i="3"/>
  <c r="BC332" i="3" s="1"/>
  <c r="AX297" i="3"/>
  <c r="BC331" i="3" s="1"/>
  <c r="AX296" i="3"/>
  <c r="BC330" i="3" s="1"/>
  <c r="AX294" i="3"/>
  <c r="AX293" i="3"/>
  <c r="BC327" i="3" s="1"/>
  <c r="AX290" i="3"/>
  <c r="BC324" i="3" s="1"/>
  <c r="AX289" i="3"/>
  <c r="BC323" i="3" s="1"/>
  <c r="AX288" i="3"/>
  <c r="AX322" i="3" s="1"/>
  <c r="AX287" i="3"/>
  <c r="BC321" i="3" s="1"/>
  <c r="AX284" i="3"/>
  <c r="AX283" i="3"/>
  <c r="BC317" i="3" s="1"/>
  <c r="AX282" i="3"/>
  <c r="AX281" i="3"/>
  <c r="BC315" i="3" s="1"/>
  <c r="AX280" i="3"/>
  <c r="AX279" i="3"/>
  <c r="BC313" i="3" s="1"/>
  <c r="AX278" i="3"/>
  <c r="AX312" i="3" s="1"/>
  <c r="AX277" i="3"/>
  <c r="AX276" i="3"/>
  <c r="AX275" i="3"/>
  <c r="BC309" i="3" s="1"/>
  <c r="AX274" i="3"/>
  <c r="AX273" i="3"/>
  <c r="BC307" i="3" s="1"/>
  <c r="AX221" i="3"/>
  <c r="AX220" i="3"/>
  <c r="AX219" i="3"/>
  <c r="AX216" i="3"/>
  <c r="AX215" i="3"/>
  <c r="AX214" i="3"/>
  <c r="AX213" i="3"/>
  <c r="AX212" i="3"/>
  <c r="AX211" i="3"/>
  <c r="AX210" i="3"/>
  <c r="AX209" i="3"/>
  <c r="AX208" i="3"/>
  <c r="AX207" i="3"/>
  <c r="AX206" i="3"/>
  <c r="AX205" i="3"/>
  <c r="AX198" i="3"/>
  <c r="AX197" i="3"/>
  <c r="AX196" i="3"/>
  <c r="AX195" i="3"/>
  <c r="AX194" i="3"/>
  <c r="AX192" i="3"/>
  <c r="AX191" i="3"/>
  <c r="AX188" i="3"/>
  <c r="AX187" i="3"/>
  <c r="AX186" i="3"/>
  <c r="AX185" i="3"/>
  <c r="AX182" i="3"/>
  <c r="AX181" i="3"/>
  <c r="AX180" i="3"/>
  <c r="AX179" i="3"/>
  <c r="AX178" i="3"/>
  <c r="AX177" i="3"/>
  <c r="AX176" i="3"/>
  <c r="AX175" i="3"/>
  <c r="AX174" i="3"/>
  <c r="AX173" i="3"/>
  <c r="AX172" i="3"/>
  <c r="AX171" i="3"/>
  <c r="AX136" i="3"/>
  <c r="AX265" i="3" s="1"/>
  <c r="AX87" i="3"/>
  <c r="AX86" i="3"/>
  <c r="AX85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65" i="3"/>
  <c r="AX64" i="3"/>
  <c r="AX63" i="3"/>
  <c r="AX62" i="3"/>
  <c r="AX61" i="3"/>
  <c r="AX59" i="3"/>
  <c r="AX58" i="3"/>
  <c r="AX55" i="3"/>
  <c r="AX54" i="3"/>
  <c r="AX53" i="3"/>
  <c r="AX52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" i="3"/>
  <c r="H136" i="3"/>
  <c r="H263" i="3" s="1"/>
  <c r="I136" i="3"/>
  <c r="J136" i="3"/>
  <c r="I259" i="3" s="1"/>
  <c r="H266" i="3"/>
  <c r="H265" i="3"/>
  <c r="H264" i="3"/>
  <c r="H260" i="3"/>
  <c r="H256" i="3"/>
  <c r="H255" i="3"/>
  <c r="H254" i="3"/>
  <c r="H239" i="3"/>
  <c r="J263" i="3"/>
  <c r="AX107" i="3"/>
  <c r="AX132" i="3"/>
  <c r="J242" i="3"/>
  <c r="J250" i="3"/>
  <c r="H262" i="3"/>
  <c r="J245" i="3"/>
  <c r="J255" i="3"/>
  <c r="J266" i="3"/>
  <c r="J246" i="3"/>
  <c r="J256" i="3"/>
  <c r="J239" i="3"/>
  <c r="J241" i="3"/>
  <c r="J249" i="3"/>
  <c r="J262" i="3"/>
  <c r="H249" i="3"/>
  <c r="AX90" i="29"/>
  <c r="AX88" i="29"/>
  <c r="J243" i="3"/>
  <c r="J247" i="3"/>
  <c r="J253" i="3"/>
  <c r="J259" i="3"/>
  <c r="J264" i="3"/>
  <c r="J240" i="3"/>
  <c r="J244" i="3"/>
  <c r="J248" i="3"/>
  <c r="J254" i="3"/>
  <c r="J260" i="3"/>
  <c r="J265" i="3"/>
  <c r="I262" i="3"/>
  <c r="H259" i="3"/>
  <c r="H241" i="3"/>
  <c r="AX131" i="3"/>
  <c r="AX110" i="3"/>
  <c r="AX255" i="3"/>
  <c r="AX127" i="3"/>
  <c r="AX106" i="3"/>
  <c r="AX241" i="3"/>
  <c r="AX262" i="3"/>
  <c r="AX120" i="3"/>
  <c r="AX245" i="3"/>
  <c r="AX266" i="3"/>
  <c r="H245" i="3"/>
  <c r="AX114" i="3"/>
  <c r="AX249" i="3"/>
  <c r="I265" i="3"/>
  <c r="H248" i="3"/>
  <c r="H244" i="3"/>
  <c r="H240" i="3"/>
  <c r="I242" i="3"/>
  <c r="AX130" i="3"/>
  <c r="AX125" i="3"/>
  <c r="AX119" i="3"/>
  <c r="AX113" i="3"/>
  <c r="AX109" i="3"/>
  <c r="AX242" i="3"/>
  <c r="AX246" i="3"/>
  <c r="AX250" i="3"/>
  <c r="AX256" i="3"/>
  <c r="AX263" i="3"/>
  <c r="AX272" i="3"/>
  <c r="H253" i="3"/>
  <c r="H247" i="3"/>
  <c r="H243" i="3"/>
  <c r="I243" i="3"/>
  <c r="AX104" i="3"/>
  <c r="AX129" i="3"/>
  <c r="AX124" i="3"/>
  <c r="AX118" i="3"/>
  <c r="AX112" i="3"/>
  <c r="AX108" i="3"/>
  <c r="AX239" i="3"/>
  <c r="AX243" i="3"/>
  <c r="AX247" i="3"/>
  <c r="AX253" i="3"/>
  <c r="AX259" i="3"/>
  <c r="AX264" i="3"/>
  <c r="I255" i="3"/>
  <c r="H250" i="3"/>
  <c r="H246" i="3"/>
  <c r="H242" i="3"/>
  <c r="AX105" i="3"/>
  <c r="AX128" i="3"/>
  <c r="AX121" i="3"/>
  <c r="AX115" i="3"/>
  <c r="AX111" i="3"/>
  <c r="AX240" i="3"/>
  <c r="AX244" i="3"/>
  <c r="AX248" i="3"/>
  <c r="AX254" i="3"/>
  <c r="AX260" i="3"/>
  <c r="Z107" i="29"/>
  <c r="Y107" i="29"/>
  <c r="X107" i="29"/>
  <c r="X119" i="29" s="1"/>
  <c r="W107" i="29"/>
  <c r="U107" i="29"/>
  <c r="T107" i="29"/>
  <c r="S107" i="29"/>
  <c r="R107" i="29"/>
  <c r="P107" i="29"/>
  <c r="O107" i="29"/>
  <c r="O119" i="29" s="1"/>
  <c r="N107" i="29"/>
  <c r="N119" i="29" s="1"/>
  <c r="M107" i="29"/>
  <c r="K107" i="29"/>
  <c r="F107" i="29"/>
  <c r="E107" i="29"/>
  <c r="J119" i="29" s="1"/>
  <c r="D107" i="29"/>
  <c r="I119" i="29" s="1"/>
  <c r="AW106" i="29"/>
  <c r="AV106" i="29"/>
  <c r="BA118" i="29" s="1"/>
  <c r="AT106" i="29"/>
  <c r="AY118" i="29" s="1"/>
  <c r="AS106" i="29"/>
  <c r="AX118" i="29" s="1"/>
  <c r="AR106" i="29"/>
  <c r="AQ106" i="29"/>
  <c r="AO106" i="29"/>
  <c r="AN106" i="29"/>
  <c r="AM106" i="29"/>
  <c r="AL106" i="29"/>
  <c r="AJ106" i="29"/>
  <c r="AI106" i="29"/>
  <c r="AH106" i="29"/>
  <c r="AG106" i="29"/>
  <c r="AE106" i="29"/>
  <c r="AD106" i="29"/>
  <c r="AC106" i="29"/>
  <c r="AB106" i="29"/>
  <c r="Z106" i="29"/>
  <c r="Y106" i="29"/>
  <c r="X106" i="29"/>
  <c r="W106" i="29"/>
  <c r="U106" i="29"/>
  <c r="AW104" i="29"/>
  <c r="AV104" i="29"/>
  <c r="AT104" i="29"/>
  <c r="AY116" i="29" s="1"/>
  <c r="AS104" i="29"/>
  <c r="AX116" i="29" s="1"/>
  <c r="AR104" i="29"/>
  <c r="AQ104" i="29"/>
  <c r="AO104" i="29"/>
  <c r="AN104" i="29"/>
  <c r="AM104" i="29"/>
  <c r="AL104" i="29"/>
  <c r="AW103" i="29"/>
  <c r="BB115" i="29" s="1"/>
  <c r="AV103" i="29"/>
  <c r="AT103" i="29"/>
  <c r="AY115" i="29" s="1"/>
  <c r="AS103" i="29"/>
  <c r="AX115" i="29" s="1"/>
  <c r="AR103" i="29"/>
  <c r="AQ103" i="29"/>
  <c r="AO103" i="29"/>
  <c r="AN103" i="29"/>
  <c r="AM103" i="29"/>
  <c r="AL103" i="29"/>
  <c r="AJ103" i="29"/>
  <c r="AI103" i="29"/>
  <c r="AH103" i="29"/>
  <c r="AG103" i="29"/>
  <c r="AE103" i="29"/>
  <c r="AD103" i="29"/>
  <c r="AC103" i="29"/>
  <c r="AB103" i="29"/>
  <c r="Z103" i="29"/>
  <c r="Y103" i="29"/>
  <c r="X103" i="29"/>
  <c r="W103" i="29"/>
  <c r="U103" i="29"/>
  <c r="T103" i="29"/>
  <c r="S103" i="29"/>
  <c r="R103" i="29"/>
  <c r="P103" i="29"/>
  <c r="AW102" i="29"/>
  <c r="AV102" i="29"/>
  <c r="BA114" i="29" s="1"/>
  <c r="AT102" i="29"/>
  <c r="AY114" i="29" s="1"/>
  <c r="AS102" i="29"/>
  <c r="AR102" i="29"/>
  <c r="AQ102" i="29"/>
  <c r="AO102" i="29"/>
  <c r="AN102" i="29"/>
  <c r="AM102" i="29"/>
  <c r="AL102" i="29"/>
  <c r="AJ102" i="29"/>
  <c r="AI102" i="29"/>
  <c r="AH102" i="29"/>
  <c r="AG102" i="29"/>
  <c r="AE102" i="29"/>
  <c r="AD102" i="29"/>
  <c r="AC102" i="29"/>
  <c r="AB102" i="29"/>
  <c r="Z102" i="29"/>
  <c r="Y102" i="29"/>
  <c r="X102" i="29"/>
  <c r="W102" i="29"/>
  <c r="U102" i="29"/>
  <c r="T102" i="29"/>
  <c r="S102" i="29"/>
  <c r="R102" i="29"/>
  <c r="P102" i="29"/>
  <c r="AW101" i="29"/>
  <c r="AV101" i="29"/>
  <c r="BA113" i="29" s="1"/>
  <c r="AT101" i="29"/>
  <c r="AY113" i="29" s="1"/>
  <c r="AS101" i="29"/>
  <c r="AX113" i="29" s="1"/>
  <c r="AR101" i="29"/>
  <c r="AQ101" i="29"/>
  <c r="AO101" i="29"/>
  <c r="AN101" i="29"/>
  <c r="AM101" i="29"/>
  <c r="AL101" i="29"/>
  <c r="AJ101" i="29"/>
  <c r="AI101" i="29"/>
  <c r="AH101" i="29"/>
  <c r="AG101" i="29"/>
  <c r="AE101" i="29"/>
  <c r="AD101" i="29"/>
  <c r="AC101" i="29"/>
  <c r="AB101" i="29"/>
  <c r="Z101" i="29"/>
  <c r="Y101" i="29"/>
  <c r="X101" i="29"/>
  <c r="W101" i="29"/>
  <c r="U101" i="29"/>
  <c r="T101" i="29"/>
  <c r="S101" i="29"/>
  <c r="R101" i="29"/>
  <c r="P101" i="29"/>
  <c r="O101" i="29"/>
  <c r="N101" i="29"/>
  <c r="N113" i="29" s="1"/>
  <c r="M101" i="29"/>
  <c r="M113" i="29" s="1"/>
  <c r="K101" i="29"/>
  <c r="F101" i="29"/>
  <c r="E101" i="29"/>
  <c r="D101" i="29"/>
  <c r="I113" i="29" s="1"/>
  <c r="AW100" i="29"/>
  <c r="AV100" i="29"/>
  <c r="AV112" i="29" s="1"/>
  <c r="AT100" i="29"/>
  <c r="AS100" i="29"/>
  <c r="AX112" i="29"/>
  <c r="AR100" i="29"/>
  <c r="AR112" i="29" s="1"/>
  <c r="AQ100" i="29"/>
  <c r="AO100" i="29"/>
  <c r="AN100" i="29"/>
  <c r="AM100" i="29"/>
  <c r="AL100" i="29"/>
  <c r="AJ100" i="29"/>
  <c r="AI100" i="29"/>
  <c r="AH100" i="29"/>
  <c r="AH112" i="29" s="1"/>
  <c r="AG100" i="29"/>
  <c r="AE100" i="29"/>
  <c r="AD100" i="29"/>
  <c r="AC100" i="29"/>
  <c r="AC112" i="29" s="1"/>
  <c r="AB100" i="29"/>
  <c r="Z100" i="29"/>
  <c r="Y100" i="29"/>
  <c r="X100" i="29"/>
  <c r="X112" i="29" s="1"/>
  <c r="W100" i="29"/>
  <c r="U100" i="29"/>
  <c r="T100" i="29"/>
  <c r="S100" i="29"/>
  <c r="R100" i="29"/>
  <c r="P100" i="29"/>
  <c r="O100" i="29"/>
  <c r="O112" i="29" s="1"/>
  <c r="N100" i="29"/>
  <c r="N112" i="29" s="1"/>
  <c r="M100" i="29"/>
  <c r="K100" i="29"/>
  <c r="F100" i="29"/>
  <c r="E100" i="29"/>
  <c r="J112" i="29" s="1"/>
  <c r="D100" i="29"/>
  <c r="I112" i="29"/>
  <c r="AE83" i="29"/>
  <c r="AD83" i="29"/>
  <c r="AC83" i="29"/>
  <c r="AB83" i="29"/>
  <c r="Z83" i="29"/>
  <c r="Y83" i="29"/>
  <c r="X83" i="29"/>
  <c r="W83" i="29"/>
  <c r="U83" i="29"/>
  <c r="T83" i="29"/>
  <c r="S83" i="29"/>
  <c r="R83" i="29"/>
  <c r="P83" i="29"/>
  <c r="O83" i="29"/>
  <c r="N83" i="29"/>
  <c r="M83" i="29"/>
  <c r="K83" i="29"/>
  <c r="AW82" i="29"/>
  <c r="AV82" i="29"/>
  <c r="AT82" i="29"/>
  <c r="AS82" i="29"/>
  <c r="AR82" i="29"/>
  <c r="AQ82" i="29"/>
  <c r="AO82" i="29"/>
  <c r="AN82" i="29"/>
  <c r="AM82" i="29"/>
  <c r="AL82" i="29"/>
  <c r="AJ82" i="29"/>
  <c r="AI82" i="29"/>
  <c r="AH82" i="29"/>
  <c r="AG82" i="29"/>
  <c r="AE82" i="29"/>
  <c r="AD82" i="29"/>
  <c r="AC82" i="29"/>
  <c r="AB82" i="29"/>
  <c r="Z82" i="29"/>
  <c r="AW80" i="29"/>
  <c r="AV80" i="29"/>
  <c r="AT80" i="29"/>
  <c r="AS80" i="29"/>
  <c r="AR80" i="29"/>
  <c r="AQ80" i="29"/>
  <c r="AW79" i="29"/>
  <c r="AV79" i="29"/>
  <c r="AT79" i="29"/>
  <c r="AS79" i="29"/>
  <c r="AR79" i="29"/>
  <c r="AQ79" i="29"/>
  <c r="AO79" i="29"/>
  <c r="AN79" i="29"/>
  <c r="AM79" i="29"/>
  <c r="AL79" i="29"/>
  <c r="AJ79" i="29"/>
  <c r="AI79" i="29"/>
  <c r="AH79" i="29"/>
  <c r="AG79" i="29"/>
  <c r="AE79" i="29"/>
  <c r="AD79" i="29"/>
  <c r="AC79" i="29"/>
  <c r="AB79" i="29"/>
  <c r="Z79" i="29"/>
  <c r="Y79" i="29"/>
  <c r="X79" i="29"/>
  <c r="W79" i="29"/>
  <c r="U79" i="29"/>
  <c r="AW78" i="29"/>
  <c r="AV78" i="29"/>
  <c r="AT78" i="29"/>
  <c r="AS78" i="29"/>
  <c r="AR78" i="29"/>
  <c r="AQ78" i="29"/>
  <c r="AO78" i="29"/>
  <c r="AN78" i="29"/>
  <c r="AM78" i="29"/>
  <c r="AL78" i="29"/>
  <c r="AJ78" i="29"/>
  <c r="AI78" i="29"/>
  <c r="AH78" i="29"/>
  <c r="AG78" i="29"/>
  <c r="AE78" i="29"/>
  <c r="AD78" i="29"/>
  <c r="AC78" i="29"/>
  <c r="AB78" i="29"/>
  <c r="Z78" i="29"/>
  <c r="Y78" i="29"/>
  <c r="X78" i="29"/>
  <c r="W78" i="29"/>
  <c r="U78" i="29"/>
  <c r="AW77" i="29"/>
  <c r="AV77" i="29"/>
  <c r="AT77" i="29"/>
  <c r="AS77" i="29"/>
  <c r="AR77" i="29"/>
  <c r="AQ77" i="29"/>
  <c r="AO77" i="29"/>
  <c r="AN77" i="29"/>
  <c r="AM77" i="29"/>
  <c r="AL77" i="29"/>
  <c r="AJ77" i="29"/>
  <c r="AI77" i="29"/>
  <c r="AH77" i="29"/>
  <c r="AG77" i="29"/>
  <c r="AE77" i="29"/>
  <c r="AD77" i="29"/>
  <c r="AC77" i="29"/>
  <c r="AB77" i="29"/>
  <c r="Z77" i="29"/>
  <c r="Y77" i="29"/>
  <c r="X77" i="29"/>
  <c r="W77" i="29"/>
  <c r="U77" i="29"/>
  <c r="T77" i="29"/>
  <c r="S77" i="29"/>
  <c r="R77" i="29"/>
  <c r="P77" i="29"/>
  <c r="O77" i="29"/>
  <c r="N77" i="29"/>
  <c r="M77" i="29"/>
  <c r="K77" i="29"/>
  <c r="AW76" i="29"/>
  <c r="AV76" i="29"/>
  <c r="AT76" i="29"/>
  <c r="AS76" i="29"/>
  <c r="AR76" i="29"/>
  <c r="AQ76" i="29"/>
  <c r="AO76" i="29"/>
  <c r="AN76" i="29"/>
  <c r="AM76" i="29"/>
  <c r="AL76" i="29"/>
  <c r="AJ76" i="29"/>
  <c r="AI76" i="29"/>
  <c r="AH76" i="29"/>
  <c r="AG76" i="29"/>
  <c r="AE76" i="29"/>
  <c r="AD76" i="29"/>
  <c r="AC76" i="29"/>
  <c r="AB76" i="29"/>
  <c r="Z76" i="29"/>
  <c r="Y76" i="29"/>
  <c r="X76" i="29"/>
  <c r="W76" i="29"/>
  <c r="U76" i="29"/>
  <c r="T76" i="29"/>
  <c r="S76" i="29"/>
  <c r="R76" i="29"/>
  <c r="P76" i="29"/>
  <c r="O76" i="29"/>
  <c r="N76" i="29"/>
  <c r="M76" i="29"/>
  <c r="K76" i="29"/>
  <c r="AW71" i="29"/>
  <c r="AV71" i="29"/>
  <c r="AS71" i="29"/>
  <c r="AR71" i="29"/>
  <c r="AQ71" i="29"/>
  <c r="AO71" i="29"/>
  <c r="AN71" i="29"/>
  <c r="AM71" i="29"/>
  <c r="AL71" i="29"/>
  <c r="AI71" i="29"/>
  <c r="AH71" i="29"/>
  <c r="AG71" i="29"/>
  <c r="AD71" i="29"/>
  <c r="Y71" i="29"/>
  <c r="T71" i="29"/>
  <c r="O71" i="29"/>
  <c r="T70" i="29"/>
  <c r="S70" i="29"/>
  <c r="R70" i="29"/>
  <c r="O70" i="29"/>
  <c r="N70" i="29"/>
  <c r="M70" i="29"/>
  <c r="AW68" i="29"/>
  <c r="AV68" i="29"/>
  <c r="AR68" i="29"/>
  <c r="AQ68" i="29"/>
  <c r="AM68" i="29"/>
  <c r="AL68" i="29"/>
  <c r="AI68" i="29"/>
  <c r="AH68" i="29"/>
  <c r="AG68" i="29"/>
  <c r="AD68" i="29"/>
  <c r="AC68" i="29"/>
  <c r="AB68" i="29"/>
  <c r="Y68" i="29"/>
  <c r="X68" i="29"/>
  <c r="W68" i="29"/>
  <c r="T68" i="29"/>
  <c r="S68" i="29"/>
  <c r="R68" i="29"/>
  <c r="O68" i="29"/>
  <c r="N68" i="29"/>
  <c r="M68" i="29"/>
  <c r="AV67" i="29"/>
  <c r="AT67" i="29"/>
  <c r="AQ67" i="29"/>
  <c r="AO67" i="29"/>
  <c r="AL67" i="29"/>
  <c r="AJ67" i="29"/>
  <c r="AG67" i="29"/>
  <c r="AE67" i="29"/>
  <c r="AB67" i="29"/>
  <c r="Z67" i="29"/>
  <c r="W67" i="29"/>
  <c r="U67" i="29"/>
  <c r="R67" i="29"/>
  <c r="O67" i="29"/>
  <c r="N67" i="29"/>
  <c r="M67" i="29"/>
  <c r="AS66" i="29"/>
  <c r="AN66" i="29"/>
  <c r="AI66" i="29"/>
  <c r="AD66" i="29"/>
  <c r="Y66" i="29"/>
  <c r="T66" i="29"/>
  <c r="O66" i="29"/>
  <c r="N66" i="29"/>
  <c r="M66" i="29"/>
  <c r="K66" i="29"/>
  <c r="AW65" i="29"/>
  <c r="AS65" i="29"/>
  <c r="AR65" i="29"/>
  <c r="AN65" i="29"/>
  <c r="AM65" i="29"/>
  <c r="AI65" i="29"/>
  <c r="AH65" i="29"/>
  <c r="AD65" i="29"/>
  <c r="AC65" i="29"/>
  <c r="Y65" i="29"/>
  <c r="X65" i="29"/>
  <c r="T65" i="29"/>
  <c r="S65" i="29"/>
  <c r="O65" i="29"/>
  <c r="N65" i="29"/>
  <c r="AW64" i="29"/>
  <c r="AV64" i="29"/>
  <c r="AR64" i="29"/>
  <c r="AQ64" i="29"/>
  <c r="AM64" i="29"/>
  <c r="AL64" i="29"/>
  <c r="AH64" i="29"/>
  <c r="AG64" i="29"/>
  <c r="AC64" i="29"/>
  <c r="AB64" i="29"/>
  <c r="X64" i="29"/>
  <c r="W64" i="29"/>
  <c r="S64" i="29"/>
  <c r="R64" i="29"/>
  <c r="N64" i="29"/>
  <c r="M64" i="29"/>
  <c r="AT71" i="29"/>
  <c r="AJ71" i="29"/>
  <c r="Z71" i="29"/>
  <c r="AC71" i="29"/>
  <c r="AB71" i="29"/>
  <c r="U71" i="29"/>
  <c r="S71" i="29"/>
  <c r="R71" i="29"/>
  <c r="P71" i="29"/>
  <c r="N71" i="29"/>
  <c r="M71" i="29"/>
  <c r="K71" i="29"/>
  <c r="AW70" i="29"/>
  <c r="AV70" i="29"/>
  <c r="AT70" i="29"/>
  <c r="AS70" i="29"/>
  <c r="AR51" i="29"/>
  <c r="AR93" i="29" s="1"/>
  <c r="AQ70" i="29"/>
  <c r="AO70" i="29"/>
  <c r="AN70" i="29"/>
  <c r="AM70" i="29"/>
  <c r="AL70" i="29"/>
  <c r="AJ70" i="29"/>
  <c r="AI70" i="29"/>
  <c r="AH51" i="29"/>
  <c r="AH93" i="29" s="1"/>
  <c r="AG70" i="29"/>
  <c r="AE70" i="29"/>
  <c r="AD70" i="29"/>
  <c r="AC70" i="29"/>
  <c r="AB70" i="29"/>
  <c r="Z70" i="29"/>
  <c r="Y70" i="29"/>
  <c r="X51" i="29"/>
  <c r="X93" i="29" s="1"/>
  <c r="W70" i="29"/>
  <c r="U70" i="29"/>
  <c r="P70" i="29"/>
  <c r="K70" i="29"/>
  <c r="AT68" i="29"/>
  <c r="AS68" i="29"/>
  <c r="AO68" i="29"/>
  <c r="AN68" i="29"/>
  <c r="AJ68" i="29"/>
  <c r="AE68" i="29"/>
  <c r="Z68" i="29"/>
  <c r="U68" i="29"/>
  <c r="P68" i="29"/>
  <c r="K68" i="29"/>
  <c r="AW67" i="29"/>
  <c r="AS67" i="29"/>
  <c r="AR67" i="29"/>
  <c r="AN67" i="29"/>
  <c r="AM67" i="29"/>
  <c r="AI67" i="29"/>
  <c r="AH67" i="29"/>
  <c r="AD67" i="29"/>
  <c r="AC67" i="29"/>
  <c r="Y67" i="29"/>
  <c r="X67" i="29"/>
  <c r="T67" i="29"/>
  <c r="S67" i="29"/>
  <c r="P67" i="29"/>
  <c r="AW66" i="29"/>
  <c r="AV66" i="29"/>
  <c r="AT66" i="29"/>
  <c r="AR66" i="29"/>
  <c r="AQ66" i="29"/>
  <c r="AO66" i="29"/>
  <c r="AM66" i="29"/>
  <c r="AL66" i="29"/>
  <c r="AJ66" i="29"/>
  <c r="AH66" i="29"/>
  <c r="AG66" i="29"/>
  <c r="AE66" i="29"/>
  <c r="AC66" i="29"/>
  <c r="AB66" i="29"/>
  <c r="Z66" i="29"/>
  <c r="X66" i="29"/>
  <c r="W66" i="29"/>
  <c r="U66" i="29"/>
  <c r="S66" i="29"/>
  <c r="R66" i="29"/>
  <c r="P66" i="29"/>
  <c r="AV65" i="29"/>
  <c r="AT65" i="29"/>
  <c r="AQ65" i="29"/>
  <c r="AO65" i="29"/>
  <c r="AL65" i="29"/>
  <c r="AJ65" i="29"/>
  <c r="AG65" i="29"/>
  <c r="AE65" i="29"/>
  <c r="AB65" i="29"/>
  <c r="Z65" i="29"/>
  <c r="W65" i="29"/>
  <c r="U65" i="29"/>
  <c r="R65" i="29"/>
  <c r="P65" i="29"/>
  <c r="M65" i="29"/>
  <c r="K65" i="29"/>
  <c r="AT64" i="29"/>
  <c r="AS64" i="29"/>
  <c r="AO64" i="29"/>
  <c r="AN64" i="29"/>
  <c r="AJ64" i="29"/>
  <c r="AI64" i="29"/>
  <c r="AE64" i="29"/>
  <c r="AD64" i="29"/>
  <c r="Z64" i="29"/>
  <c r="Y64" i="29"/>
  <c r="U64" i="29"/>
  <c r="T64" i="29"/>
  <c r="P64" i="29"/>
  <c r="O64" i="29"/>
  <c r="K64" i="29"/>
  <c r="F51" i="29"/>
  <c r="F93" i="29" s="1"/>
  <c r="AV51" i="29"/>
  <c r="AQ51" i="29"/>
  <c r="AQ93" i="29" s="1"/>
  <c r="AQ95" i="29"/>
  <c r="AL51" i="29"/>
  <c r="AL93" i="29" s="1"/>
  <c r="AG51" i="29"/>
  <c r="AB51" i="29"/>
  <c r="AB93" i="29" s="1"/>
  <c r="W51" i="29"/>
  <c r="W93" i="29" s="1"/>
  <c r="S51" i="29"/>
  <c r="S93" i="29" s="1"/>
  <c r="R51" i="29"/>
  <c r="N51" i="29"/>
  <c r="N93" i="29" s="1"/>
  <c r="M51" i="29"/>
  <c r="M93" i="29" s="1"/>
  <c r="J51" i="29"/>
  <c r="J93" i="29" s="1"/>
  <c r="I51" i="29"/>
  <c r="H51" i="29"/>
  <c r="H93" i="29" s="1"/>
  <c r="H63" i="29"/>
  <c r="E51" i="29"/>
  <c r="E93" i="29" s="1"/>
  <c r="E91" i="29"/>
  <c r="D51" i="29"/>
  <c r="D93" i="29" s="1"/>
  <c r="D90" i="29"/>
  <c r="C90" i="29"/>
  <c r="C39" i="29"/>
  <c r="AE35" i="29"/>
  <c r="AD35" i="29"/>
  <c r="AC35" i="29"/>
  <c r="AB35" i="29"/>
  <c r="Z35" i="29"/>
  <c r="Y35" i="29"/>
  <c r="X35" i="29"/>
  <c r="W35" i="29"/>
  <c r="U35" i="29"/>
  <c r="T35" i="29"/>
  <c r="S35" i="29"/>
  <c r="R35" i="29"/>
  <c r="P35" i="29"/>
  <c r="O35" i="29"/>
  <c r="N35" i="29"/>
  <c r="M35" i="29"/>
  <c r="K35" i="29"/>
  <c r="J35" i="29"/>
  <c r="I35" i="29"/>
  <c r="H35" i="29"/>
  <c r="AW34" i="29"/>
  <c r="AV34" i="29"/>
  <c r="AT34" i="29"/>
  <c r="AS34" i="29"/>
  <c r="AR34" i="29"/>
  <c r="AQ34" i="29"/>
  <c r="AO34" i="29"/>
  <c r="AN34" i="29"/>
  <c r="AM34" i="29"/>
  <c r="AL34" i="29"/>
  <c r="AJ34" i="29"/>
  <c r="AI34" i="29"/>
  <c r="AH34" i="29"/>
  <c r="AG34" i="29"/>
  <c r="AE34" i="29"/>
  <c r="AD34" i="29"/>
  <c r="AC34" i="29"/>
  <c r="AB34" i="29"/>
  <c r="Z34" i="29"/>
  <c r="AW32" i="29"/>
  <c r="AV32" i="29"/>
  <c r="AT32" i="29"/>
  <c r="AS32" i="29"/>
  <c r="AR32" i="29"/>
  <c r="AQ32" i="29"/>
  <c r="AW31" i="29"/>
  <c r="AV31" i="29"/>
  <c r="AT31" i="29"/>
  <c r="AS31" i="29"/>
  <c r="AR31" i="29"/>
  <c r="AQ31" i="29"/>
  <c r="AO31" i="29"/>
  <c r="AN31" i="29"/>
  <c r="AM31" i="29"/>
  <c r="AL31" i="29"/>
  <c r="AJ31" i="29"/>
  <c r="AI31" i="29"/>
  <c r="AH31" i="29"/>
  <c r="AG31" i="29"/>
  <c r="AE31" i="29"/>
  <c r="AD31" i="29"/>
  <c r="AC31" i="29"/>
  <c r="AB31" i="29"/>
  <c r="Z31" i="29"/>
  <c r="Y31" i="29"/>
  <c r="X31" i="29"/>
  <c r="W31" i="29"/>
  <c r="U31" i="29"/>
  <c r="AW30" i="29"/>
  <c r="AV30" i="29"/>
  <c r="AT30" i="29"/>
  <c r="AS30" i="29"/>
  <c r="AR30" i="29"/>
  <c r="AQ30" i="29"/>
  <c r="AO30" i="29"/>
  <c r="AN30" i="29"/>
  <c r="AM30" i="29"/>
  <c r="AL30" i="29"/>
  <c r="AJ30" i="29"/>
  <c r="AI30" i="29"/>
  <c r="AH30" i="29"/>
  <c r="AG30" i="29"/>
  <c r="AE30" i="29"/>
  <c r="AD30" i="29"/>
  <c r="AC30" i="29"/>
  <c r="AB30" i="29"/>
  <c r="Z30" i="29"/>
  <c r="Y30" i="29"/>
  <c r="X30" i="29"/>
  <c r="W30" i="29"/>
  <c r="U30" i="29"/>
  <c r="AW29" i="29"/>
  <c r="AV29" i="29"/>
  <c r="AT29" i="29"/>
  <c r="AS29" i="29"/>
  <c r="AR29" i="29"/>
  <c r="AQ29" i="29"/>
  <c r="AO29" i="29"/>
  <c r="AN29" i="29"/>
  <c r="AM29" i="29"/>
  <c r="AL29" i="29"/>
  <c r="AJ29" i="29"/>
  <c r="AI29" i="29"/>
  <c r="AH29" i="29"/>
  <c r="AG29" i="29"/>
  <c r="AE29" i="29"/>
  <c r="AD29" i="29"/>
  <c r="AC29" i="29"/>
  <c r="AB29" i="29"/>
  <c r="Z29" i="29"/>
  <c r="Y29" i="29"/>
  <c r="X29" i="29"/>
  <c r="W29" i="29"/>
  <c r="U29" i="29"/>
  <c r="T29" i="29"/>
  <c r="S29" i="29"/>
  <c r="R29" i="29"/>
  <c r="P29" i="29"/>
  <c r="O29" i="29"/>
  <c r="N29" i="29"/>
  <c r="M29" i="29"/>
  <c r="K29" i="29"/>
  <c r="J29" i="29"/>
  <c r="I29" i="29"/>
  <c r="H29" i="29"/>
  <c r="AW28" i="29"/>
  <c r="AV28" i="29"/>
  <c r="AT28" i="29"/>
  <c r="AS28" i="29"/>
  <c r="AR28" i="29"/>
  <c r="AQ28" i="29"/>
  <c r="AO28" i="29"/>
  <c r="AN28" i="29"/>
  <c r="AM28" i="29"/>
  <c r="AL28" i="29"/>
  <c r="AJ28" i="29"/>
  <c r="AI28" i="29"/>
  <c r="AH28" i="29"/>
  <c r="AG28" i="29"/>
  <c r="AE28" i="29"/>
  <c r="AD28" i="29"/>
  <c r="AC28" i="29"/>
  <c r="AB28" i="29"/>
  <c r="Z28" i="29"/>
  <c r="Y28" i="29"/>
  <c r="X28" i="29"/>
  <c r="W28" i="29"/>
  <c r="U28" i="29"/>
  <c r="T28" i="29"/>
  <c r="S28" i="29"/>
  <c r="R28" i="29"/>
  <c r="P28" i="29"/>
  <c r="O28" i="29"/>
  <c r="N28" i="29"/>
  <c r="M28" i="29"/>
  <c r="K28" i="29"/>
  <c r="J28" i="29"/>
  <c r="I28" i="29"/>
  <c r="H28" i="29"/>
  <c r="AW23" i="29"/>
  <c r="AV23" i="29"/>
  <c r="AW22" i="29"/>
  <c r="AV22" i="29"/>
  <c r="AW20" i="29"/>
  <c r="AV20" i="29"/>
  <c r="AW19" i="29"/>
  <c r="AV19" i="29"/>
  <c r="AW18" i="29"/>
  <c r="AV18" i="29"/>
  <c r="AW17" i="29"/>
  <c r="AV17" i="29"/>
  <c r="AW16" i="29"/>
  <c r="AV16" i="29"/>
  <c r="AT23" i="29"/>
  <c r="AS23" i="29"/>
  <c r="AR23" i="29"/>
  <c r="AQ23" i="29"/>
  <c r="AT22" i="29"/>
  <c r="AS22" i="29"/>
  <c r="AR22" i="29"/>
  <c r="AQ22" i="29"/>
  <c r="AT20" i="29"/>
  <c r="AS20" i="29"/>
  <c r="AR20" i="29"/>
  <c r="AQ20" i="29"/>
  <c r="AT19" i="29"/>
  <c r="AS19" i="29"/>
  <c r="AR19" i="29"/>
  <c r="AQ19" i="29"/>
  <c r="AT18" i="29"/>
  <c r="AS18" i="29"/>
  <c r="AR18" i="29"/>
  <c r="AQ18" i="29"/>
  <c r="AT17" i="29"/>
  <c r="AS17" i="29"/>
  <c r="AR17" i="29"/>
  <c r="AQ17" i="29"/>
  <c r="AT16" i="29"/>
  <c r="AS16" i="29"/>
  <c r="AR16" i="29"/>
  <c r="AQ16" i="29"/>
  <c r="AO23" i="29"/>
  <c r="AN23" i="29"/>
  <c r="AM23" i="29"/>
  <c r="AL23" i="29"/>
  <c r="AO22" i="29"/>
  <c r="AN22" i="29"/>
  <c r="AM22" i="29"/>
  <c r="AL22" i="29"/>
  <c r="AO20" i="29"/>
  <c r="AN20" i="29"/>
  <c r="AM20" i="29"/>
  <c r="AL20" i="29"/>
  <c r="AO19" i="29"/>
  <c r="AN19" i="29"/>
  <c r="AM19" i="29"/>
  <c r="AL19" i="29"/>
  <c r="AO18" i="29"/>
  <c r="AN18" i="29"/>
  <c r="AM18" i="29"/>
  <c r="AL18" i="29"/>
  <c r="AO17" i="29"/>
  <c r="AN17" i="29"/>
  <c r="AM17" i="29"/>
  <c r="AL17" i="29"/>
  <c r="AO16" i="29"/>
  <c r="AN16" i="29"/>
  <c r="AM16" i="29"/>
  <c r="AL16" i="29"/>
  <c r="AJ23" i="29"/>
  <c r="AI23" i="29"/>
  <c r="AH23" i="29"/>
  <c r="AG23" i="29"/>
  <c r="AJ22" i="29"/>
  <c r="AI22" i="29"/>
  <c r="AH22" i="29"/>
  <c r="AG22" i="29"/>
  <c r="AJ20" i="29"/>
  <c r="AI20" i="29"/>
  <c r="AH20" i="29"/>
  <c r="AG20" i="29"/>
  <c r="AJ19" i="29"/>
  <c r="AI19" i="29"/>
  <c r="AH19" i="29"/>
  <c r="AG19" i="29"/>
  <c r="AJ18" i="29"/>
  <c r="AI18" i="29"/>
  <c r="AH18" i="29"/>
  <c r="AG18" i="29"/>
  <c r="AJ17" i="29"/>
  <c r="AI17" i="29"/>
  <c r="AH17" i="29"/>
  <c r="AG17" i="29"/>
  <c r="AJ16" i="29"/>
  <c r="AI16" i="29"/>
  <c r="AH16" i="29"/>
  <c r="AG16" i="29"/>
  <c r="AE23" i="29"/>
  <c r="AD23" i="29"/>
  <c r="AC23" i="29"/>
  <c r="AB23" i="29"/>
  <c r="AE22" i="29"/>
  <c r="AD22" i="29"/>
  <c r="AC22" i="29"/>
  <c r="AB22" i="29"/>
  <c r="AE20" i="29"/>
  <c r="AD20" i="29"/>
  <c r="AC20" i="29"/>
  <c r="AB20" i="29"/>
  <c r="AE19" i="29"/>
  <c r="AD19" i="29"/>
  <c r="AC19" i="29"/>
  <c r="AB19" i="29"/>
  <c r="AE18" i="29"/>
  <c r="AD18" i="29"/>
  <c r="AC18" i="29"/>
  <c r="AB18" i="29"/>
  <c r="AE17" i="29"/>
  <c r="AD17" i="29"/>
  <c r="AC17" i="29"/>
  <c r="AB17" i="29"/>
  <c r="AE16" i="29"/>
  <c r="AD16" i="29"/>
  <c r="AC16" i="29"/>
  <c r="AB16" i="29"/>
  <c r="Z23" i="29"/>
  <c r="Y23" i="29"/>
  <c r="X23" i="29"/>
  <c r="W23" i="29"/>
  <c r="Z22" i="29"/>
  <c r="Y22" i="29"/>
  <c r="X22" i="29"/>
  <c r="W22" i="29"/>
  <c r="Z20" i="29"/>
  <c r="Y20" i="29"/>
  <c r="X20" i="29"/>
  <c r="W20" i="29"/>
  <c r="Z19" i="29"/>
  <c r="Y19" i="29"/>
  <c r="X19" i="29"/>
  <c r="W19" i="29"/>
  <c r="Z18" i="29"/>
  <c r="Y18" i="29"/>
  <c r="X18" i="29"/>
  <c r="W18" i="29"/>
  <c r="Z17" i="29"/>
  <c r="Y17" i="29"/>
  <c r="X17" i="29"/>
  <c r="W17" i="29"/>
  <c r="Z16" i="29"/>
  <c r="Y16" i="29"/>
  <c r="X16" i="29"/>
  <c r="W16" i="29"/>
  <c r="U23" i="29"/>
  <c r="T23" i="29"/>
  <c r="S23" i="29"/>
  <c r="R23" i="29"/>
  <c r="U22" i="29"/>
  <c r="T22" i="29"/>
  <c r="S22" i="29"/>
  <c r="R22" i="29"/>
  <c r="U20" i="29"/>
  <c r="T20" i="29"/>
  <c r="S20" i="29"/>
  <c r="R20" i="29"/>
  <c r="U19" i="29"/>
  <c r="T19" i="29"/>
  <c r="S19" i="29"/>
  <c r="R19" i="29"/>
  <c r="U18" i="29"/>
  <c r="T18" i="29"/>
  <c r="S18" i="29"/>
  <c r="R18" i="29"/>
  <c r="U17" i="29"/>
  <c r="T17" i="29"/>
  <c r="S17" i="29"/>
  <c r="R17" i="29"/>
  <c r="U16" i="29"/>
  <c r="T16" i="29"/>
  <c r="S16" i="29"/>
  <c r="R16" i="29"/>
  <c r="P23" i="29"/>
  <c r="P22" i="29"/>
  <c r="P20" i="29"/>
  <c r="P19" i="29"/>
  <c r="P18" i="29"/>
  <c r="P17" i="29"/>
  <c r="P16" i="29"/>
  <c r="O23" i="29"/>
  <c r="O22" i="29"/>
  <c r="O20" i="29"/>
  <c r="O19" i="29"/>
  <c r="O18" i="29"/>
  <c r="O17" i="29"/>
  <c r="O16" i="29"/>
  <c r="N23" i="29"/>
  <c r="N22" i="29"/>
  <c r="N20" i="29"/>
  <c r="N19" i="29"/>
  <c r="N18" i="29"/>
  <c r="N17" i="29"/>
  <c r="N16" i="29"/>
  <c r="M23" i="29"/>
  <c r="M22" i="29"/>
  <c r="M20" i="29"/>
  <c r="M19" i="29"/>
  <c r="M18" i="29"/>
  <c r="M17" i="29"/>
  <c r="M16" i="29"/>
  <c r="H16" i="29"/>
  <c r="I16" i="29"/>
  <c r="J16" i="29"/>
  <c r="K16" i="29"/>
  <c r="H17" i="29"/>
  <c r="I17" i="29"/>
  <c r="J17" i="29"/>
  <c r="K17" i="29"/>
  <c r="H18" i="29"/>
  <c r="I18" i="29"/>
  <c r="J18" i="29"/>
  <c r="K18" i="29"/>
  <c r="H19" i="29"/>
  <c r="I19" i="29"/>
  <c r="J19" i="29"/>
  <c r="K19" i="29"/>
  <c r="H20" i="29"/>
  <c r="I20" i="29"/>
  <c r="J20" i="29"/>
  <c r="K20" i="29"/>
  <c r="H22" i="29"/>
  <c r="I22" i="29"/>
  <c r="J22" i="29"/>
  <c r="K22" i="29"/>
  <c r="H23" i="29"/>
  <c r="I23" i="29"/>
  <c r="J23" i="29"/>
  <c r="K23" i="29"/>
  <c r="AY3" i="29"/>
  <c r="BD15" i="29" s="1"/>
  <c r="AX3" i="29"/>
  <c r="AX45" i="29" s="1"/>
  <c r="AW3" i="29"/>
  <c r="AW45" i="29" s="1"/>
  <c r="AV3" i="29"/>
  <c r="AV45" i="29" s="1"/>
  <c r="AT3" i="29"/>
  <c r="AT45" i="29" s="1"/>
  <c r="AS3" i="29"/>
  <c r="AS45" i="29" s="1"/>
  <c r="AR3" i="29"/>
  <c r="AQ3" i="29"/>
  <c r="AQ45" i="29" s="1"/>
  <c r="AO3" i="29"/>
  <c r="AO45" i="29" s="1"/>
  <c r="AN3" i="29"/>
  <c r="AN45" i="29" s="1"/>
  <c r="AM3" i="29"/>
  <c r="AM45" i="29" s="1"/>
  <c r="AL3" i="29"/>
  <c r="AL45" i="29" s="1"/>
  <c r="AJ3" i="29"/>
  <c r="AJ45" i="29" s="1"/>
  <c r="AI3" i="29"/>
  <c r="AI45" i="29" s="1"/>
  <c r="AH3" i="29"/>
  <c r="AH45" i="29" s="1"/>
  <c r="AG3" i="29"/>
  <c r="AG45" i="29" s="1"/>
  <c r="AE3" i="29"/>
  <c r="AE45" i="29" s="1"/>
  <c r="AD3" i="29"/>
  <c r="AD45" i="29" s="1"/>
  <c r="AC3" i="29"/>
  <c r="AC45" i="29" s="1"/>
  <c r="AB3" i="29"/>
  <c r="AB45" i="29" s="1"/>
  <c r="Z3" i="29"/>
  <c r="Z40" i="29" s="1"/>
  <c r="Y3" i="29"/>
  <c r="Y45" i="29" s="1"/>
  <c r="Y40" i="29"/>
  <c r="X3" i="29"/>
  <c r="X45" i="29" s="1"/>
  <c r="W3" i="29"/>
  <c r="W45" i="29" s="1"/>
  <c r="U3" i="29"/>
  <c r="U45" i="29" s="1"/>
  <c r="T3" i="29"/>
  <c r="T45" i="29" s="1"/>
  <c r="S3" i="29"/>
  <c r="S45" i="29" s="1"/>
  <c r="R3" i="29"/>
  <c r="R45" i="29" s="1"/>
  <c r="P3" i="29"/>
  <c r="P45" i="29" s="1"/>
  <c r="O3" i="29"/>
  <c r="O45" i="29" s="1"/>
  <c r="N3" i="29"/>
  <c r="N45" i="29" s="1"/>
  <c r="M3" i="29"/>
  <c r="M45" i="29" s="1"/>
  <c r="K3" i="29"/>
  <c r="K45" i="29" s="1"/>
  <c r="K46" i="29"/>
  <c r="J3" i="29"/>
  <c r="J45" i="29" s="1"/>
  <c r="I3" i="29"/>
  <c r="I45" i="29" s="1"/>
  <c r="H3" i="29"/>
  <c r="H45" i="29" s="1"/>
  <c r="F3" i="29"/>
  <c r="E3" i="29"/>
  <c r="E45" i="29" s="1"/>
  <c r="D3" i="29"/>
  <c r="D45" i="29" s="1"/>
  <c r="AW299" i="3"/>
  <c r="BB333" i="3" s="1"/>
  <c r="AW298" i="3"/>
  <c r="BB332" i="3" s="1"/>
  <c r="AW297" i="3"/>
  <c r="BB331" i="3" s="1"/>
  <c r="AV297" i="3"/>
  <c r="AW296" i="3"/>
  <c r="BB330" i="3" s="1"/>
  <c r="AV296" i="3"/>
  <c r="AW294" i="3"/>
  <c r="AV294" i="3"/>
  <c r="AW293" i="3"/>
  <c r="BB327" i="3" s="1"/>
  <c r="AV293" i="3"/>
  <c r="BA327" i="3" s="1"/>
  <c r="AW290" i="3"/>
  <c r="BB324" i="3" s="1"/>
  <c r="AV290" i="3"/>
  <c r="AW289" i="3"/>
  <c r="BB323" i="3" s="1"/>
  <c r="AV289" i="3"/>
  <c r="AW288" i="3"/>
  <c r="AV288" i="3"/>
  <c r="AW287" i="3"/>
  <c r="BB321" i="3" s="1"/>
  <c r="AV287" i="3"/>
  <c r="AV321" i="3" s="1"/>
  <c r="AW284" i="3"/>
  <c r="AV284" i="3"/>
  <c r="BA318" i="3" s="1"/>
  <c r="AW283" i="3"/>
  <c r="BB317" i="3" s="1"/>
  <c r="AV283" i="3"/>
  <c r="AW282" i="3"/>
  <c r="AV282" i="3"/>
  <c r="AW281" i="3"/>
  <c r="BB315" i="3" s="1"/>
  <c r="AV281" i="3"/>
  <c r="AV315" i="3" s="1"/>
  <c r="AW280" i="3"/>
  <c r="AV280" i="3"/>
  <c r="AW279" i="3"/>
  <c r="BB313" i="3" s="1"/>
  <c r="AV279" i="3"/>
  <c r="AW278" i="3"/>
  <c r="AV278" i="3"/>
  <c r="AW277" i="3"/>
  <c r="BB311" i="3" s="1"/>
  <c r="AV277" i="3"/>
  <c r="AW276" i="3"/>
  <c r="AV276" i="3"/>
  <c r="AW275" i="3"/>
  <c r="BB309" i="3" s="1"/>
  <c r="AV275" i="3"/>
  <c r="AW274" i="3"/>
  <c r="AV274" i="3"/>
  <c r="AW273" i="3"/>
  <c r="BB307" i="3" s="1"/>
  <c r="AV273" i="3"/>
  <c r="AV307" i="3" s="1"/>
  <c r="AT294" i="3"/>
  <c r="AS294" i="3"/>
  <c r="AT293" i="3"/>
  <c r="AS293" i="3"/>
  <c r="AT290" i="3"/>
  <c r="AT289" i="3"/>
  <c r="AS289" i="3"/>
  <c r="AX323" i="3" s="1"/>
  <c r="AR289" i="3"/>
  <c r="AW323" i="3" s="1"/>
  <c r="AQ289" i="3"/>
  <c r="AV323" i="3" s="1"/>
  <c r="AT288" i="3"/>
  <c r="AS288" i="3"/>
  <c r="AR288" i="3"/>
  <c r="AQ288" i="3"/>
  <c r="AT287" i="3"/>
  <c r="AY321" i="3" s="1"/>
  <c r="AS287" i="3"/>
  <c r="AR287" i="3"/>
  <c r="AR321" i="3" s="1"/>
  <c r="AQ287" i="3"/>
  <c r="AT284" i="3"/>
  <c r="AS284" i="3"/>
  <c r="AR284" i="3"/>
  <c r="AQ284" i="3"/>
  <c r="AT283" i="3"/>
  <c r="AS283" i="3"/>
  <c r="AX317" i="3" s="1"/>
  <c r="AR283" i="3"/>
  <c r="AR317" i="3" s="1"/>
  <c r="AQ283" i="3"/>
  <c r="AT282" i="3"/>
  <c r="AS282" i="3"/>
  <c r="AR282" i="3"/>
  <c r="AQ282" i="3"/>
  <c r="AT281" i="3"/>
  <c r="AS281" i="3"/>
  <c r="AR281" i="3"/>
  <c r="AR315" i="3" s="1"/>
  <c r="AQ281" i="3"/>
  <c r="AT280" i="3"/>
  <c r="AS280" i="3"/>
  <c r="AR280" i="3"/>
  <c r="AQ280" i="3"/>
  <c r="AT279" i="3"/>
  <c r="AS279" i="3"/>
  <c r="AX313" i="3" s="1"/>
  <c r="AR279" i="3"/>
  <c r="AW313" i="3" s="1"/>
  <c r="AQ279" i="3"/>
  <c r="AT278" i="3"/>
  <c r="AS278" i="3"/>
  <c r="AR278" i="3"/>
  <c r="AW312" i="3" s="1"/>
  <c r="AQ278" i="3"/>
  <c r="AT277" i="3"/>
  <c r="AS277" i="3"/>
  <c r="AS311" i="3" s="1"/>
  <c r="AR277" i="3"/>
  <c r="AW311" i="3" s="1"/>
  <c r="AQ277" i="3"/>
  <c r="AT276" i="3"/>
  <c r="AS276" i="3"/>
  <c r="AR276" i="3"/>
  <c r="AQ276" i="3"/>
  <c r="AT275" i="3"/>
  <c r="AS275" i="3"/>
  <c r="AX309" i="3" s="1"/>
  <c r="AR275" i="3"/>
  <c r="AR309" i="3" s="1"/>
  <c r="AQ275" i="3"/>
  <c r="AT274" i="3"/>
  <c r="AY308" i="3" s="1"/>
  <c r="AS274" i="3"/>
  <c r="AX308" i="3" s="1"/>
  <c r="AR274" i="3"/>
  <c r="AQ274" i="3"/>
  <c r="AT273" i="3"/>
  <c r="AS273" i="3"/>
  <c r="AX307" i="3"/>
  <c r="AR273" i="3"/>
  <c r="AQ273" i="3"/>
  <c r="AO289" i="3"/>
  <c r="AN289" i="3"/>
  <c r="AM289" i="3"/>
  <c r="AL289" i="3"/>
  <c r="AQ323" i="3" s="1"/>
  <c r="AO288" i="3"/>
  <c r="AT322" i="3" s="1"/>
  <c r="AN288" i="3"/>
  <c r="AS322" i="3" s="1"/>
  <c r="AM288" i="3"/>
  <c r="AL288" i="3"/>
  <c r="AO287" i="3"/>
  <c r="AN287" i="3"/>
  <c r="AM287" i="3"/>
  <c r="AL287" i="3"/>
  <c r="AQ321" i="3" s="1"/>
  <c r="AO284" i="3"/>
  <c r="AO318" i="3" s="1"/>
  <c r="AN284" i="3"/>
  <c r="AM284" i="3"/>
  <c r="AL284" i="3"/>
  <c r="AO283" i="3"/>
  <c r="AN283" i="3"/>
  <c r="AM283" i="3"/>
  <c r="AL283" i="3"/>
  <c r="AO282" i="3"/>
  <c r="AO316" i="3" s="1"/>
  <c r="AN282" i="3"/>
  <c r="AM282" i="3"/>
  <c r="AL282" i="3"/>
  <c r="AO281" i="3"/>
  <c r="AN281" i="3"/>
  <c r="AM281" i="3"/>
  <c r="AL281" i="3"/>
  <c r="AO280" i="3"/>
  <c r="AO314" i="3" s="1"/>
  <c r="AN280" i="3"/>
  <c r="AM280" i="3"/>
  <c r="AL280" i="3"/>
  <c r="AO279" i="3"/>
  <c r="AN279" i="3"/>
  <c r="AM279" i="3"/>
  <c r="AL279" i="3"/>
  <c r="AO278" i="3"/>
  <c r="AT312" i="3" s="1"/>
  <c r="AN278" i="3"/>
  <c r="AS312" i="3" s="1"/>
  <c r="AM278" i="3"/>
  <c r="AL278" i="3"/>
  <c r="AO277" i="3"/>
  <c r="AN277" i="3"/>
  <c r="AM277" i="3"/>
  <c r="AL277" i="3"/>
  <c r="AO276" i="3"/>
  <c r="AO310" i="3" s="1"/>
  <c r="AN276" i="3"/>
  <c r="AM276" i="3"/>
  <c r="AL276" i="3"/>
  <c r="AO275" i="3"/>
  <c r="AN275" i="3"/>
  <c r="AM275" i="3"/>
  <c r="AL275" i="3"/>
  <c r="AO274" i="3"/>
  <c r="AO308" i="3" s="1"/>
  <c r="AN274" i="3"/>
  <c r="AS308" i="3" s="1"/>
  <c r="AM274" i="3"/>
  <c r="AL274" i="3"/>
  <c r="AO273" i="3"/>
  <c r="AN273" i="3"/>
  <c r="AM273" i="3"/>
  <c r="AL273" i="3"/>
  <c r="AJ289" i="3"/>
  <c r="AI289" i="3"/>
  <c r="AI323" i="3" s="1"/>
  <c r="AH289" i="3"/>
  <c r="AG289" i="3"/>
  <c r="AJ288" i="3"/>
  <c r="AI288" i="3"/>
  <c r="AH288" i="3"/>
  <c r="AG288" i="3"/>
  <c r="AJ287" i="3"/>
  <c r="AJ321" i="3" s="1"/>
  <c r="AI287" i="3"/>
  <c r="AN321" i="3" s="1"/>
  <c r="AH287" i="3"/>
  <c r="AG287" i="3"/>
  <c r="AJ284" i="3"/>
  <c r="AI284" i="3"/>
  <c r="AH284" i="3"/>
  <c r="AG284" i="3"/>
  <c r="AJ283" i="3"/>
  <c r="AO317" i="3" s="1"/>
  <c r="AI283" i="3"/>
  <c r="AI317" i="3" s="1"/>
  <c r="AH283" i="3"/>
  <c r="AG283" i="3"/>
  <c r="AJ282" i="3"/>
  <c r="AI282" i="3"/>
  <c r="AH282" i="3"/>
  <c r="AG282" i="3"/>
  <c r="AJ281" i="3"/>
  <c r="AJ315" i="3" s="1"/>
  <c r="AI281" i="3"/>
  <c r="AI315" i="3" s="1"/>
  <c r="AH281" i="3"/>
  <c r="AG281" i="3"/>
  <c r="AJ280" i="3"/>
  <c r="AI280" i="3"/>
  <c r="AH280" i="3"/>
  <c r="AM314" i="3" s="1"/>
  <c r="AG280" i="3"/>
  <c r="AJ279" i="3"/>
  <c r="AO313" i="3" s="1"/>
  <c r="AI279" i="3"/>
  <c r="AI313" i="3" s="1"/>
  <c r="AH279" i="3"/>
  <c r="AM313" i="3" s="1"/>
  <c r="AG279" i="3"/>
  <c r="AJ278" i="3"/>
  <c r="AI278" i="3"/>
  <c r="AH278" i="3"/>
  <c r="AG278" i="3"/>
  <c r="AJ277" i="3"/>
  <c r="AO311" i="3" s="1"/>
  <c r="AI277" i="3"/>
  <c r="AI311" i="3" s="1"/>
  <c r="AH277" i="3"/>
  <c r="AG277" i="3"/>
  <c r="AJ276" i="3"/>
  <c r="AI276" i="3"/>
  <c r="AH276" i="3"/>
  <c r="AG276" i="3"/>
  <c r="AJ275" i="3"/>
  <c r="AO309" i="3" s="1"/>
  <c r="AI275" i="3"/>
  <c r="AH275" i="3"/>
  <c r="AG275" i="3"/>
  <c r="AJ274" i="3"/>
  <c r="AI274" i="3"/>
  <c r="AH274" i="3"/>
  <c r="AG274" i="3"/>
  <c r="AJ273" i="3"/>
  <c r="AO307" i="3" s="1"/>
  <c r="AI273" i="3"/>
  <c r="AI307" i="3" s="1"/>
  <c r="AH273" i="3"/>
  <c r="AG273" i="3"/>
  <c r="AE289" i="3"/>
  <c r="AD289" i="3"/>
  <c r="AC289" i="3"/>
  <c r="AB289" i="3"/>
  <c r="AB323" i="3" s="1"/>
  <c r="AE288" i="3"/>
  <c r="AJ322" i="3" s="1"/>
  <c r="AD288" i="3"/>
  <c r="AD322" i="3" s="1"/>
  <c r="AC288" i="3"/>
  <c r="AB288" i="3"/>
  <c r="AE287" i="3"/>
  <c r="AD287" i="3"/>
  <c r="AC287" i="3"/>
  <c r="AB287" i="3"/>
  <c r="AG321" i="3" s="1"/>
  <c r="AE284" i="3"/>
  <c r="AE318" i="3" s="1"/>
  <c r="AD284" i="3"/>
  <c r="AD318" i="3" s="1"/>
  <c r="AC284" i="3"/>
  <c r="AB284" i="3"/>
  <c r="AE283" i="3"/>
  <c r="AD283" i="3"/>
  <c r="AC283" i="3"/>
  <c r="AB283" i="3"/>
  <c r="AE282" i="3"/>
  <c r="AJ316" i="3" s="1"/>
  <c r="AD282" i="3"/>
  <c r="AD316" i="3" s="1"/>
  <c r="AC282" i="3"/>
  <c r="AB282" i="3"/>
  <c r="AE281" i="3"/>
  <c r="AD281" i="3"/>
  <c r="AC281" i="3"/>
  <c r="AB281" i="3"/>
  <c r="AE280" i="3"/>
  <c r="AE314" i="3" s="1"/>
  <c r="AD280" i="3"/>
  <c r="AD314" i="3" s="1"/>
  <c r="AC280" i="3"/>
  <c r="AB280" i="3"/>
  <c r="AE279" i="3"/>
  <c r="AD279" i="3"/>
  <c r="AC279" i="3"/>
  <c r="AB279" i="3"/>
  <c r="AE278" i="3"/>
  <c r="AD278" i="3"/>
  <c r="AD312" i="3" s="1"/>
  <c r="AC278" i="3"/>
  <c r="AB278" i="3"/>
  <c r="AE277" i="3"/>
  <c r="AD277" i="3"/>
  <c r="AC277" i="3"/>
  <c r="AB277" i="3"/>
  <c r="AE276" i="3"/>
  <c r="AE310" i="3" s="1"/>
  <c r="AD276" i="3"/>
  <c r="AD310" i="3" s="1"/>
  <c r="AC276" i="3"/>
  <c r="AB276" i="3"/>
  <c r="AE275" i="3"/>
  <c r="AD275" i="3"/>
  <c r="AC275" i="3"/>
  <c r="AB275" i="3"/>
  <c r="AE274" i="3"/>
  <c r="AE308" i="3" s="1"/>
  <c r="AD274" i="3"/>
  <c r="AD308" i="3" s="1"/>
  <c r="AC274" i="3"/>
  <c r="AB274" i="3"/>
  <c r="AE273" i="3"/>
  <c r="AD273" i="3"/>
  <c r="AC273" i="3"/>
  <c r="AB273" i="3"/>
  <c r="Z289" i="3"/>
  <c r="Y289" i="3"/>
  <c r="Y323" i="3" s="1"/>
  <c r="X289" i="3"/>
  <c r="W289" i="3"/>
  <c r="Z288" i="3"/>
  <c r="Y288" i="3"/>
  <c r="X288" i="3"/>
  <c r="W288" i="3"/>
  <c r="W322" i="3" s="1"/>
  <c r="Z287" i="3"/>
  <c r="Z321" i="3" s="1"/>
  <c r="Y287" i="3"/>
  <c r="Y321" i="3" s="1"/>
  <c r="X287" i="3"/>
  <c r="W287" i="3"/>
  <c r="Z284" i="3"/>
  <c r="Y284" i="3"/>
  <c r="X284" i="3"/>
  <c r="W284" i="3"/>
  <c r="Z283" i="3"/>
  <c r="AE317" i="3" s="1"/>
  <c r="Y283" i="3"/>
  <c r="Y317" i="3" s="1"/>
  <c r="X283" i="3"/>
  <c r="W283" i="3"/>
  <c r="Z282" i="3"/>
  <c r="Y282" i="3"/>
  <c r="X282" i="3"/>
  <c r="W282" i="3"/>
  <c r="Z281" i="3"/>
  <c r="AE315" i="3" s="1"/>
  <c r="Y281" i="3"/>
  <c r="Y315" i="3" s="1"/>
  <c r="X281" i="3"/>
  <c r="W281" i="3"/>
  <c r="Z280" i="3"/>
  <c r="Y280" i="3"/>
  <c r="X280" i="3"/>
  <c r="W280" i="3"/>
  <c r="Z279" i="3"/>
  <c r="AE313" i="3" s="1"/>
  <c r="Y279" i="3"/>
  <c r="Y313" i="3" s="1"/>
  <c r="X279" i="3"/>
  <c r="W279" i="3"/>
  <c r="Z278" i="3"/>
  <c r="Y278" i="3"/>
  <c r="X278" i="3"/>
  <c r="W278" i="3"/>
  <c r="Z277" i="3"/>
  <c r="AE311" i="3" s="1"/>
  <c r="Y277" i="3"/>
  <c r="X277" i="3"/>
  <c r="AC311" i="3" s="1"/>
  <c r="W277" i="3"/>
  <c r="Z276" i="3"/>
  <c r="Y276" i="3"/>
  <c r="X276" i="3"/>
  <c r="AC310" i="3" s="1"/>
  <c r="W276" i="3"/>
  <c r="Z275" i="3"/>
  <c r="AE309" i="3" s="1"/>
  <c r="Y275" i="3"/>
  <c r="Y309" i="3" s="1"/>
  <c r="X275" i="3"/>
  <c r="W275" i="3"/>
  <c r="Z274" i="3"/>
  <c r="Y274" i="3"/>
  <c r="X274" i="3"/>
  <c r="W274" i="3"/>
  <c r="Z273" i="3"/>
  <c r="Z307" i="3" s="1"/>
  <c r="Y273" i="3"/>
  <c r="Y307" i="3" s="1"/>
  <c r="X273" i="3"/>
  <c r="W273" i="3"/>
  <c r="U289" i="3"/>
  <c r="T289" i="3"/>
  <c r="S289" i="3"/>
  <c r="R289" i="3"/>
  <c r="U288" i="3"/>
  <c r="Z322" i="3" s="1"/>
  <c r="T288" i="3"/>
  <c r="S288" i="3"/>
  <c r="R288" i="3"/>
  <c r="U287" i="3"/>
  <c r="T287" i="3"/>
  <c r="T321" i="3" s="1"/>
  <c r="S287" i="3"/>
  <c r="X321" i="3" s="1"/>
  <c r="R287" i="3"/>
  <c r="U284" i="3"/>
  <c r="Z318" i="3" s="1"/>
  <c r="T284" i="3"/>
  <c r="T318" i="3" s="1"/>
  <c r="S284" i="3"/>
  <c r="R284" i="3"/>
  <c r="U283" i="3"/>
  <c r="T283" i="3"/>
  <c r="S283" i="3"/>
  <c r="R283" i="3"/>
  <c r="U282" i="3"/>
  <c r="Z316" i="3" s="1"/>
  <c r="T282" i="3"/>
  <c r="T316" i="3" s="1"/>
  <c r="S282" i="3"/>
  <c r="R282" i="3"/>
  <c r="U281" i="3"/>
  <c r="T281" i="3"/>
  <c r="T315" i="3" s="1"/>
  <c r="S281" i="3"/>
  <c r="R281" i="3"/>
  <c r="U280" i="3"/>
  <c r="Z314" i="3" s="1"/>
  <c r="T280" i="3"/>
  <c r="T314" i="3" s="1"/>
  <c r="S280" i="3"/>
  <c r="R280" i="3"/>
  <c r="U279" i="3"/>
  <c r="T279" i="3"/>
  <c r="T313" i="3" s="1"/>
  <c r="S279" i="3"/>
  <c r="R279" i="3"/>
  <c r="U278" i="3"/>
  <c r="Z312" i="3" s="1"/>
  <c r="T278" i="3"/>
  <c r="T312" i="3" s="1"/>
  <c r="S278" i="3"/>
  <c r="R278" i="3"/>
  <c r="U276" i="3"/>
  <c r="T276" i="3"/>
  <c r="S276" i="3"/>
  <c r="R276" i="3"/>
  <c r="U277" i="3"/>
  <c r="T277" i="3"/>
  <c r="T311" i="3" s="1"/>
  <c r="S277" i="3"/>
  <c r="R277" i="3"/>
  <c r="U275" i="3"/>
  <c r="T275" i="3"/>
  <c r="S275" i="3"/>
  <c r="R275" i="3"/>
  <c r="U274" i="3"/>
  <c r="Z308" i="3" s="1"/>
  <c r="T274" i="3"/>
  <c r="T308" i="3" s="1"/>
  <c r="S274" i="3"/>
  <c r="R274" i="3"/>
  <c r="U273" i="3"/>
  <c r="T273" i="3"/>
  <c r="S273" i="3"/>
  <c r="R273" i="3"/>
  <c r="P289" i="3"/>
  <c r="O289" i="3"/>
  <c r="N289" i="3"/>
  <c r="P287" i="3"/>
  <c r="O287" i="3"/>
  <c r="N287" i="3"/>
  <c r="P284" i="3"/>
  <c r="O284" i="3"/>
  <c r="N284" i="3"/>
  <c r="S318" i="3" s="1"/>
  <c r="M284" i="3"/>
  <c r="M318" i="3" s="1"/>
  <c r="P283" i="3"/>
  <c r="O283" i="3"/>
  <c r="N283" i="3"/>
  <c r="M283" i="3"/>
  <c r="P282" i="3"/>
  <c r="O282" i="3"/>
  <c r="N282" i="3"/>
  <c r="S316" i="3" s="1"/>
  <c r="M282" i="3"/>
  <c r="M316" i="3" s="1"/>
  <c r="P281" i="3"/>
  <c r="O281" i="3"/>
  <c r="N281" i="3"/>
  <c r="M281" i="3"/>
  <c r="M315" i="3" s="1"/>
  <c r="P280" i="3"/>
  <c r="O280" i="3"/>
  <c r="N280" i="3"/>
  <c r="N314" i="3" s="1"/>
  <c r="M280" i="3"/>
  <c r="M314" i="3" s="1"/>
  <c r="P279" i="3"/>
  <c r="O279" i="3"/>
  <c r="N279" i="3"/>
  <c r="M279" i="3"/>
  <c r="M313" i="3" s="1"/>
  <c r="P278" i="3"/>
  <c r="O278" i="3"/>
  <c r="N278" i="3"/>
  <c r="N312" i="3" s="1"/>
  <c r="M278" i="3"/>
  <c r="R312" i="3" s="1"/>
  <c r="P277" i="3"/>
  <c r="O277" i="3"/>
  <c r="N277" i="3"/>
  <c r="M277" i="3"/>
  <c r="P276" i="3"/>
  <c r="U310" i="3" s="1"/>
  <c r="P275" i="3"/>
  <c r="O275" i="3"/>
  <c r="O309" i="3" s="1"/>
  <c r="N275" i="3"/>
  <c r="S309" i="3" s="1"/>
  <c r="M275" i="3"/>
  <c r="P274" i="3"/>
  <c r="O274" i="3"/>
  <c r="N274" i="3"/>
  <c r="N308" i="3" s="1"/>
  <c r="M274" i="3"/>
  <c r="P273" i="3"/>
  <c r="O273" i="3"/>
  <c r="N273" i="3"/>
  <c r="N307" i="3" s="1"/>
  <c r="M273" i="3"/>
  <c r="K284" i="3"/>
  <c r="J284" i="3"/>
  <c r="I284" i="3"/>
  <c r="I318" i="3" s="1"/>
  <c r="H284" i="3"/>
  <c r="K283" i="3"/>
  <c r="J283" i="3"/>
  <c r="J317" i="3" s="1"/>
  <c r="I283" i="3"/>
  <c r="H283" i="3"/>
  <c r="K282" i="3"/>
  <c r="K281" i="3"/>
  <c r="J281" i="3"/>
  <c r="O315" i="3" s="1"/>
  <c r="I281" i="3"/>
  <c r="H281" i="3"/>
  <c r="K280" i="3"/>
  <c r="J280" i="3"/>
  <c r="J314" i="3" s="1"/>
  <c r="I280" i="3"/>
  <c r="H280" i="3"/>
  <c r="K279" i="3"/>
  <c r="J279" i="3"/>
  <c r="J313" i="3" s="1"/>
  <c r="I279" i="3"/>
  <c r="H279" i="3"/>
  <c r="K278" i="3"/>
  <c r="K277" i="3"/>
  <c r="J277" i="3"/>
  <c r="I277" i="3"/>
  <c r="H277" i="3"/>
  <c r="K275" i="3"/>
  <c r="P309" i="3" s="1"/>
  <c r="J275" i="3"/>
  <c r="I275" i="3"/>
  <c r="H275" i="3"/>
  <c r="M309" i="3" s="1"/>
  <c r="K274" i="3"/>
  <c r="J274" i="3"/>
  <c r="I274" i="3"/>
  <c r="H274" i="3"/>
  <c r="K273" i="3"/>
  <c r="C273" i="3"/>
  <c r="D273" i="3"/>
  <c r="E273" i="3"/>
  <c r="F273" i="3"/>
  <c r="C274" i="3"/>
  <c r="D274" i="3"/>
  <c r="E274" i="3"/>
  <c r="F274" i="3"/>
  <c r="C275" i="3"/>
  <c r="D275" i="3"/>
  <c r="E275" i="3"/>
  <c r="F275" i="3"/>
  <c r="K309" i="3" s="1"/>
  <c r="C277" i="3"/>
  <c r="D277" i="3"/>
  <c r="E277" i="3"/>
  <c r="F277" i="3"/>
  <c r="C278" i="3"/>
  <c r="D278" i="3"/>
  <c r="E278" i="3"/>
  <c r="F278" i="3"/>
  <c r="C279" i="3"/>
  <c r="H313" i="3" s="1"/>
  <c r="D279" i="3"/>
  <c r="E279" i="3"/>
  <c r="F279" i="3"/>
  <c r="K313" i="3" s="1"/>
  <c r="C280" i="3"/>
  <c r="H314" i="3" s="1"/>
  <c r="D280" i="3"/>
  <c r="E280" i="3"/>
  <c r="F280" i="3"/>
  <c r="K314" i="3" s="1"/>
  <c r="C281" i="3"/>
  <c r="D281" i="3"/>
  <c r="E281" i="3"/>
  <c r="F281" i="3"/>
  <c r="K315" i="3" s="1"/>
  <c r="C282" i="3"/>
  <c r="D282" i="3"/>
  <c r="E282" i="3"/>
  <c r="F282" i="3"/>
  <c r="K316" i="3" s="1"/>
  <c r="C283" i="3"/>
  <c r="D283" i="3"/>
  <c r="E283" i="3"/>
  <c r="F283" i="3"/>
  <c r="K317" i="3" s="1"/>
  <c r="C284" i="3"/>
  <c r="D284" i="3"/>
  <c r="E284" i="3"/>
  <c r="J318" i="3" s="1"/>
  <c r="F284" i="3"/>
  <c r="K318" i="3" s="1"/>
  <c r="AW221" i="3"/>
  <c r="AV221" i="3"/>
  <c r="AT221" i="3"/>
  <c r="AS221" i="3"/>
  <c r="AR221" i="3"/>
  <c r="AQ221" i="3"/>
  <c r="AO221" i="3"/>
  <c r="AN221" i="3"/>
  <c r="AM221" i="3"/>
  <c r="AL221" i="3"/>
  <c r="AJ221" i="3"/>
  <c r="AI221" i="3"/>
  <c r="AH221" i="3"/>
  <c r="AG221" i="3"/>
  <c r="AE221" i="3"/>
  <c r="AD221" i="3"/>
  <c r="AC221" i="3"/>
  <c r="AB221" i="3"/>
  <c r="Z221" i="3"/>
  <c r="Y221" i="3"/>
  <c r="X221" i="3"/>
  <c r="W221" i="3"/>
  <c r="U221" i="3"/>
  <c r="T221" i="3"/>
  <c r="S221" i="3"/>
  <c r="AW220" i="3"/>
  <c r="AV220" i="3"/>
  <c r="AT220" i="3"/>
  <c r="AS220" i="3"/>
  <c r="AR220" i="3"/>
  <c r="AQ220" i="3"/>
  <c r="AO220" i="3"/>
  <c r="AN220" i="3"/>
  <c r="AM220" i="3"/>
  <c r="AL220" i="3"/>
  <c r="AJ220" i="3"/>
  <c r="AI220" i="3"/>
  <c r="AH220" i="3"/>
  <c r="AG220" i="3"/>
  <c r="AE220" i="3"/>
  <c r="AD220" i="3"/>
  <c r="AC220" i="3"/>
  <c r="AB220" i="3"/>
  <c r="Z220" i="3"/>
  <c r="Y220" i="3"/>
  <c r="X220" i="3"/>
  <c r="W220" i="3"/>
  <c r="AW219" i="3"/>
  <c r="AV219" i="3"/>
  <c r="AT219" i="3"/>
  <c r="AS219" i="3"/>
  <c r="AR219" i="3"/>
  <c r="AQ219" i="3"/>
  <c r="AO219" i="3"/>
  <c r="AN219" i="3"/>
  <c r="AM219" i="3"/>
  <c r="AL219" i="3"/>
  <c r="AJ219" i="3"/>
  <c r="AI219" i="3"/>
  <c r="AH219" i="3"/>
  <c r="AG219" i="3"/>
  <c r="AE219" i="3"/>
  <c r="AD219" i="3"/>
  <c r="AC219" i="3"/>
  <c r="AB219" i="3"/>
  <c r="Z219" i="3"/>
  <c r="Y219" i="3"/>
  <c r="X219" i="3"/>
  <c r="W219" i="3"/>
  <c r="U219" i="3"/>
  <c r="T219" i="3"/>
  <c r="S219" i="3"/>
  <c r="AW216" i="3"/>
  <c r="AV216" i="3"/>
  <c r="AT216" i="3"/>
  <c r="AS216" i="3"/>
  <c r="AR216" i="3"/>
  <c r="AQ216" i="3"/>
  <c r="AO216" i="3"/>
  <c r="AN216" i="3"/>
  <c r="AM216" i="3"/>
  <c r="AL216" i="3"/>
  <c r="AJ216" i="3"/>
  <c r="AI216" i="3"/>
  <c r="AH216" i="3"/>
  <c r="AG216" i="3"/>
  <c r="AE216" i="3"/>
  <c r="AD216" i="3"/>
  <c r="AC216" i="3"/>
  <c r="AB216" i="3"/>
  <c r="Z216" i="3"/>
  <c r="Y216" i="3"/>
  <c r="X216" i="3"/>
  <c r="W216" i="3"/>
  <c r="U216" i="3"/>
  <c r="T216" i="3"/>
  <c r="S216" i="3"/>
  <c r="R216" i="3"/>
  <c r="P216" i="3"/>
  <c r="O216" i="3"/>
  <c r="N216" i="3"/>
  <c r="M216" i="3"/>
  <c r="K216" i="3"/>
  <c r="J216" i="3"/>
  <c r="I216" i="3"/>
  <c r="H216" i="3"/>
  <c r="AW215" i="3"/>
  <c r="AV215" i="3"/>
  <c r="AT215" i="3"/>
  <c r="AS215" i="3"/>
  <c r="AR215" i="3"/>
  <c r="AQ215" i="3"/>
  <c r="AO215" i="3"/>
  <c r="AN215" i="3"/>
  <c r="AM215" i="3"/>
  <c r="AL215" i="3"/>
  <c r="AJ215" i="3"/>
  <c r="AI215" i="3"/>
  <c r="AH215" i="3"/>
  <c r="AG215" i="3"/>
  <c r="AE215" i="3"/>
  <c r="AD215" i="3"/>
  <c r="AC215" i="3"/>
  <c r="AB215" i="3"/>
  <c r="Z215" i="3"/>
  <c r="Y215" i="3"/>
  <c r="X215" i="3"/>
  <c r="W215" i="3"/>
  <c r="U215" i="3"/>
  <c r="T215" i="3"/>
  <c r="S215" i="3"/>
  <c r="R215" i="3"/>
  <c r="P215" i="3"/>
  <c r="O215" i="3"/>
  <c r="N215" i="3"/>
  <c r="M215" i="3"/>
  <c r="K215" i="3"/>
  <c r="J215" i="3"/>
  <c r="I215" i="3"/>
  <c r="H215" i="3"/>
  <c r="AW214" i="3"/>
  <c r="AV214" i="3"/>
  <c r="AT214" i="3"/>
  <c r="AS214" i="3"/>
  <c r="AR214" i="3"/>
  <c r="AQ214" i="3"/>
  <c r="AO214" i="3"/>
  <c r="AN214" i="3"/>
  <c r="AM214" i="3"/>
  <c r="AL214" i="3"/>
  <c r="AJ214" i="3"/>
  <c r="AI214" i="3"/>
  <c r="AH214" i="3"/>
  <c r="AG214" i="3"/>
  <c r="AE214" i="3"/>
  <c r="AD214" i="3"/>
  <c r="AC214" i="3"/>
  <c r="AB214" i="3"/>
  <c r="Z214" i="3"/>
  <c r="Y214" i="3"/>
  <c r="X214" i="3"/>
  <c r="W214" i="3"/>
  <c r="U214" i="3"/>
  <c r="T214" i="3"/>
  <c r="S214" i="3"/>
  <c r="R214" i="3"/>
  <c r="P214" i="3"/>
  <c r="O214" i="3"/>
  <c r="N214" i="3"/>
  <c r="M214" i="3"/>
  <c r="K214" i="3"/>
  <c r="J214" i="3"/>
  <c r="I214" i="3"/>
  <c r="H214" i="3"/>
  <c r="AW213" i="3"/>
  <c r="AV213" i="3"/>
  <c r="AT213" i="3"/>
  <c r="AS213" i="3"/>
  <c r="AR213" i="3"/>
  <c r="AQ213" i="3"/>
  <c r="AO213" i="3"/>
  <c r="AN213" i="3"/>
  <c r="AM213" i="3"/>
  <c r="AL213" i="3"/>
  <c r="AJ213" i="3"/>
  <c r="AI213" i="3"/>
  <c r="AH213" i="3"/>
  <c r="AG213" i="3"/>
  <c r="AE213" i="3"/>
  <c r="AD213" i="3"/>
  <c r="AC213" i="3"/>
  <c r="AB213" i="3"/>
  <c r="Z213" i="3"/>
  <c r="Y213" i="3"/>
  <c r="X213" i="3"/>
  <c r="W213" i="3"/>
  <c r="U213" i="3"/>
  <c r="T213" i="3"/>
  <c r="S213" i="3"/>
  <c r="R213" i="3"/>
  <c r="P213" i="3"/>
  <c r="O213" i="3"/>
  <c r="N213" i="3"/>
  <c r="M213" i="3"/>
  <c r="K213" i="3"/>
  <c r="J213" i="3"/>
  <c r="I213" i="3"/>
  <c r="H213" i="3"/>
  <c r="AW212" i="3"/>
  <c r="AV212" i="3"/>
  <c r="AT212" i="3"/>
  <c r="AS212" i="3"/>
  <c r="AR212" i="3"/>
  <c r="AQ212" i="3"/>
  <c r="AO212" i="3"/>
  <c r="AN212" i="3"/>
  <c r="AM212" i="3"/>
  <c r="AL212" i="3"/>
  <c r="AJ212" i="3"/>
  <c r="AI212" i="3"/>
  <c r="AH212" i="3"/>
  <c r="AG212" i="3"/>
  <c r="AE212" i="3"/>
  <c r="AD212" i="3"/>
  <c r="AC212" i="3"/>
  <c r="AB212" i="3"/>
  <c r="Z212" i="3"/>
  <c r="Y212" i="3"/>
  <c r="X212" i="3"/>
  <c r="W212" i="3"/>
  <c r="U212" i="3"/>
  <c r="T212" i="3"/>
  <c r="S212" i="3"/>
  <c r="R212" i="3"/>
  <c r="P212" i="3"/>
  <c r="O212" i="3"/>
  <c r="N212" i="3"/>
  <c r="M212" i="3"/>
  <c r="K212" i="3"/>
  <c r="J212" i="3"/>
  <c r="I212" i="3"/>
  <c r="H212" i="3"/>
  <c r="AW211" i="3"/>
  <c r="AV211" i="3"/>
  <c r="AT211" i="3"/>
  <c r="AS211" i="3"/>
  <c r="AR211" i="3"/>
  <c r="AQ211" i="3"/>
  <c r="AO211" i="3"/>
  <c r="AN211" i="3"/>
  <c r="AM211" i="3"/>
  <c r="AL211" i="3"/>
  <c r="AJ211" i="3"/>
  <c r="AI211" i="3"/>
  <c r="AH211" i="3"/>
  <c r="AG211" i="3"/>
  <c r="AE211" i="3"/>
  <c r="AD211" i="3"/>
  <c r="AC211" i="3"/>
  <c r="AB211" i="3"/>
  <c r="Z211" i="3"/>
  <c r="Y211" i="3"/>
  <c r="X211" i="3"/>
  <c r="W211" i="3"/>
  <c r="U211" i="3"/>
  <c r="T211" i="3"/>
  <c r="S211" i="3"/>
  <c r="R211" i="3"/>
  <c r="P211" i="3"/>
  <c r="O211" i="3"/>
  <c r="N211" i="3"/>
  <c r="M211" i="3"/>
  <c r="K211" i="3"/>
  <c r="J211" i="3"/>
  <c r="I211" i="3"/>
  <c r="H211" i="3"/>
  <c r="AW210" i="3"/>
  <c r="AV210" i="3"/>
  <c r="AT210" i="3"/>
  <c r="AS210" i="3"/>
  <c r="AR210" i="3"/>
  <c r="AQ210" i="3"/>
  <c r="AO210" i="3"/>
  <c r="AN210" i="3"/>
  <c r="AM210" i="3"/>
  <c r="AL210" i="3"/>
  <c r="AJ210" i="3"/>
  <c r="AI210" i="3"/>
  <c r="AH210" i="3"/>
  <c r="AG210" i="3"/>
  <c r="AE210" i="3"/>
  <c r="AD210" i="3"/>
  <c r="AC210" i="3"/>
  <c r="AB210" i="3"/>
  <c r="Z210" i="3"/>
  <c r="Y210" i="3"/>
  <c r="X210" i="3"/>
  <c r="W210" i="3"/>
  <c r="U210" i="3"/>
  <c r="T210" i="3"/>
  <c r="S210" i="3"/>
  <c r="R210" i="3"/>
  <c r="P210" i="3"/>
  <c r="O210" i="3"/>
  <c r="N210" i="3"/>
  <c r="M210" i="3"/>
  <c r="K210" i="3"/>
  <c r="J210" i="3"/>
  <c r="I210" i="3"/>
  <c r="H210" i="3"/>
  <c r="AW209" i="3"/>
  <c r="AV209" i="3"/>
  <c r="AT209" i="3"/>
  <c r="AS209" i="3"/>
  <c r="AR209" i="3"/>
  <c r="AQ209" i="3"/>
  <c r="AO209" i="3"/>
  <c r="AN209" i="3"/>
  <c r="AM209" i="3"/>
  <c r="AL209" i="3"/>
  <c r="AJ209" i="3"/>
  <c r="AI209" i="3"/>
  <c r="AH209" i="3"/>
  <c r="AG209" i="3"/>
  <c r="AE209" i="3"/>
  <c r="AD209" i="3"/>
  <c r="AC209" i="3"/>
  <c r="AB209" i="3"/>
  <c r="Z209" i="3"/>
  <c r="Y209" i="3"/>
  <c r="X209" i="3"/>
  <c r="W209" i="3"/>
  <c r="U209" i="3"/>
  <c r="T209" i="3"/>
  <c r="S209" i="3"/>
  <c r="R209" i="3"/>
  <c r="P209" i="3"/>
  <c r="O209" i="3"/>
  <c r="N209" i="3"/>
  <c r="M209" i="3"/>
  <c r="K209" i="3"/>
  <c r="J209" i="3"/>
  <c r="I209" i="3"/>
  <c r="H209" i="3"/>
  <c r="AW208" i="3"/>
  <c r="AV208" i="3"/>
  <c r="AT208" i="3"/>
  <c r="AS208" i="3"/>
  <c r="AR208" i="3"/>
  <c r="AQ208" i="3"/>
  <c r="AO208" i="3"/>
  <c r="AN208" i="3"/>
  <c r="AM208" i="3"/>
  <c r="AL208" i="3"/>
  <c r="AJ208" i="3"/>
  <c r="AI208" i="3"/>
  <c r="AH208" i="3"/>
  <c r="AG208" i="3"/>
  <c r="AE208" i="3"/>
  <c r="AD208" i="3"/>
  <c r="AC208" i="3"/>
  <c r="AB208" i="3"/>
  <c r="Z208" i="3"/>
  <c r="Y208" i="3"/>
  <c r="X208" i="3"/>
  <c r="W208" i="3"/>
  <c r="U208" i="3"/>
  <c r="AW207" i="3"/>
  <c r="AV207" i="3"/>
  <c r="AT207" i="3"/>
  <c r="AS207" i="3"/>
  <c r="AR207" i="3"/>
  <c r="AQ207" i="3"/>
  <c r="AO207" i="3"/>
  <c r="AN207" i="3"/>
  <c r="AM207" i="3"/>
  <c r="AL207" i="3"/>
  <c r="AJ207" i="3"/>
  <c r="AI207" i="3"/>
  <c r="AH207" i="3"/>
  <c r="AG207" i="3"/>
  <c r="AE207" i="3"/>
  <c r="AD207" i="3"/>
  <c r="AC207" i="3"/>
  <c r="AB207" i="3"/>
  <c r="Z207" i="3"/>
  <c r="Y207" i="3"/>
  <c r="X207" i="3"/>
  <c r="W207" i="3"/>
  <c r="U207" i="3"/>
  <c r="T207" i="3"/>
  <c r="S207" i="3"/>
  <c r="R207" i="3"/>
  <c r="P207" i="3"/>
  <c r="O207" i="3"/>
  <c r="N207" i="3"/>
  <c r="M207" i="3"/>
  <c r="K207" i="3"/>
  <c r="J207" i="3"/>
  <c r="I207" i="3"/>
  <c r="H207" i="3"/>
  <c r="AW206" i="3"/>
  <c r="AV206" i="3"/>
  <c r="AT206" i="3"/>
  <c r="AS206" i="3"/>
  <c r="AR206" i="3"/>
  <c r="AQ206" i="3"/>
  <c r="AO206" i="3"/>
  <c r="AN206" i="3"/>
  <c r="AM206" i="3"/>
  <c r="AL206" i="3"/>
  <c r="AJ206" i="3"/>
  <c r="AI206" i="3"/>
  <c r="AH206" i="3"/>
  <c r="AG206" i="3"/>
  <c r="AE206" i="3"/>
  <c r="AD206" i="3"/>
  <c r="AC206" i="3"/>
  <c r="AB206" i="3"/>
  <c r="Z206" i="3"/>
  <c r="Y206" i="3"/>
  <c r="X206" i="3"/>
  <c r="W206" i="3"/>
  <c r="U206" i="3"/>
  <c r="T206" i="3"/>
  <c r="S206" i="3"/>
  <c r="R206" i="3"/>
  <c r="P206" i="3"/>
  <c r="O206" i="3"/>
  <c r="N206" i="3"/>
  <c r="M206" i="3"/>
  <c r="K206" i="3"/>
  <c r="J206" i="3"/>
  <c r="I206" i="3"/>
  <c r="H206" i="3"/>
  <c r="AW205" i="3"/>
  <c r="AV205" i="3"/>
  <c r="AT205" i="3"/>
  <c r="AS205" i="3"/>
  <c r="AR205" i="3"/>
  <c r="AQ205" i="3"/>
  <c r="AO205" i="3"/>
  <c r="AN205" i="3"/>
  <c r="AM205" i="3"/>
  <c r="AL205" i="3"/>
  <c r="AJ205" i="3"/>
  <c r="AI205" i="3"/>
  <c r="AH205" i="3"/>
  <c r="AG205" i="3"/>
  <c r="AE205" i="3"/>
  <c r="AD205" i="3"/>
  <c r="AC205" i="3"/>
  <c r="AB205" i="3"/>
  <c r="Z205" i="3"/>
  <c r="Y205" i="3"/>
  <c r="X205" i="3"/>
  <c r="W205" i="3"/>
  <c r="U205" i="3"/>
  <c r="T205" i="3"/>
  <c r="S205" i="3"/>
  <c r="R205" i="3"/>
  <c r="P205" i="3"/>
  <c r="O205" i="3"/>
  <c r="N205" i="3"/>
  <c r="M205" i="3"/>
  <c r="K205" i="3"/>
  <c r="J205" i="3"/>
  <c r="I205" i="3"/>
  <c r="H205" i="3"/>
  <c r="AW198" i="3"/>
  <c r="AV198" i="3"/>
  <c r="AT198" i="3"/>
  <c r="AS198" i="3"/>
  <c r="AR198" i="3"/>
  <c r="AQ198" i="3"/>
  <c r="AO198" i="3"/>
  <c r="AN198" i="3"/>
  <c r="AM198" i="3"/>
  <c r="AL198" i="3"/>
  <c r="AJ198" i="3"/>
  <c r="AI198" i="3"/>
  <c r="AH198" i="3"/>
  <c r="AG198" i="3"/>
  <c r="AE198" i="3"/>
  <c r="AD198" i="3"/>
  <c r="AC198" i="3"/>
  <c r="AB198" i="3"/>
  <c r="Z198" i="3"/>
  <c r="Y198" i="3"/>
  <c r="X198" i="3"/>
  <c r="W198" i="3"/>
  <c r="U198" i="3"/>
  <c r="T198" i="3"/>
  <c r="S198" i="3"/>
  <c r="R198" i="3"/>
  <c r="P198" i="3"/>
  <c r="O198" i="3"/>
  <c r="N198" i="3"/>
  <c r="M198" i="3"/>
  <c r="AW197" i="3"/>
  <c r="AV197" i="3"/>
  <c r="AT197" i="3"/>
  <c r="AS197" i="3"/>
  <c r="AR197" i="3"/>
  <c r="AQ197" i="3"/>
  <c r="AO197" i="3"/>
  <c r="AN197" i="3"/>
  <c r="AM197" i="3"/>
  <c r="AL197" i="3"/>
  <c r="AJ197" i="3"/>
  <c r="AI197" i="3"/>
  <c r="AH197" i="3"/>
  <c r="AG197" i="3"/>
  <c r="AE197" i="3"/>
  <c r="AD197" i="3"/>
  <c r="AC197" i="3"/>
  <c r="AB197" i="3"/>
  <c r="Z197" i="3"/>
  <c r="Y197" i="3"/>
  <c r="X197" i="3"/>
  <c r="W197" i="3"/>
  <c r="U197" i="3"/>
  <c r="T197" i="3"/>
  <c r="S197" i="3"/>
  <c r="R197" i="3"/>
  <c r="P197" i="3"/>
  <c r="O197" i="3"/>
  <c r="N197" i="3"/>
  <c r="M197" i="3"/>
  <c r="AW196" i="3"/>
  <c r="AV196" i="3"/>
  <c r="AT196" i="3"/>
  <c r="AS196" i="3"/>
  <c r="AR196" i="3"/>
  <c r="AQ196" i="3"/>
  <c r="AO196" i="3"/>
  <c r="AN196" i="3"/>
  <c r="AM196" i="3"/>
  <c r="AL196" i="3"/>
  <c r="AJ196" i="3"/>
  <c r="AI196" i="3"/>
  <c r="AH196" i="3"/>
  <c r="AG196" i="3"/>
  <c r="AE196" i="3"/>
  <c r="AD196" i="3"/>
  <c r="AC196" i="3"/>
  <c r="AB196" i="3"/>
  <c r="Z196" i="3"/>
  <c r="Y196" i="3"/>
  <c r="X196" i="3"/>
  <c r="W196" i="3"/>
  <c r="U196" i="3"/>
  <c r="T196" i="3"/>
  <c r="S196" i="3"/>
  <c r="R196" i="3"/>
  <c r="P196" i="3"/>
  <c r="O196" i="3"/>
  <c r="N196" i="3"/>
  <c r="M196" i="3"/>
  <c r="AW195" i="3"/>
  <c r="AV195" i="3"/>
  <c r="AT195" i="3"/>
  <c r="AS195" i="3"/>
  <c r="AR195" i="3"/>
  <c r="AQ195" i="3"/>
  <c r="AO195" i="3"/>
  <c r="AN195" i="3"/>
  <c r="AM195" i="3"/>
  <c r="AL195" i="3"/>
  <c r="AJ195" i="3"/>
  <c r="AI195" i="3"/>
  <c r="AH195" i="3"/>
  <c r="AG195" i="3"/>
  <c r="AE195" i="3"/>
  <c r="AD195" i="3"/>
  <c r="AC195" i="3"/>
  <c r="AB195" i="3"/>
  <c r="Z195" i="3"/>
  <c r="Y195" i="3"/>
  <c r="X195" i="3"/>
  <c r="W195" i="3"/>
  <c r="U195" i="3"/>
  <c r="T195" i="3"/>
  <c r="S195" i="3"/>
  <c r="R195" i="3"/>
  <c r="P195" i="3"/>
  <c r="O195" i="3"/>
  <c r="N195" i="3"/>
  <c r="M195" i="3"/>
  <c r="AW194" i="3"/>
  <c r="AV194" i="3"/>
  <c r="AT194" i="3"/>
  <c r="AS194" i="3"/>
  <c r="AR194" i="3"/>
  <c r="AQ194" i="3"/>
  <c r="AO194" i="3"/>
  <c r="AN194" i="3"/>
  <c r="AM194" i="3"/>
  <c r="AL194" i="3"/>
  <c r="AJ194" i="3"/>
  <c r="AI194" i="3"/>
  <c r="AH194" i="3"/>
  <c r="AG194" i="3"/>
  <c r="AE194" i="3"/>
  <c r="AD194" i="3"/>
  <c r="AC194" i="3"/>
  <c r="AB194" i="3"/>
  <c r="Z194" i="3"/>
  <c r="Y194" i="3"/>
  <c r="X194" i="3"/>
  <c r="W194" i="3"/>
  <c r="U194" i="3"/>
  <c r="T194" i="3"/>
  <c r="S194" i="3"/>
  <c r="R194" i="3"/>
  <c r="P194" i="3"/>
  <c r="O194" i="3"/>
  <c r="N194" i="3"/>
  <c r="M194" i="3"/>
  <c r="AW192" i="3"/>
  <c r="AV192" i="3"/>
  <c r="AT192" i="3"/>
  <c r="AS192" i="3"/>
  <c r="AR192" i="3"/>
  <c r="AQ192" i="3"/>
  <c r="AO192" i="3"/>
  <c r="AN192" i="3"/>
  <c r="AM192" i="3"/>
  <c r="AL192" i="3"/>
  <c r="AJ192" i="3"/>
  <c r="AI192" i="3"/>
  <c r="AH192" i="3"/>
  <c r="AG192" i="3"/>
  <c r="AE192" i="3"/>
  <c r="AD192" i="3"/>
  <c r="AC192" i="3"/>
  <c r="AB192" i="3"/>
  <c r="Z192" i="3"/>
  <c r="Y192" i="3"/>
  <c r="X192" i="3"/>
  <c r="W192" i="3"/>
  <c r="U192" i="3"/>
  <c r="T192" i="3"/>
  <c r="S192" i="3"/>
  <c r="R192" i="3"/>
  <c r="P192" i="3"/>
  <c r="O192" i="3"/>
  <c r="N192" i="3"/>
  <c r="M192" i="3"/>
  <c r="AW191" i="3"/>
  <c r="AV191" i="3"/>
  <c r="AT191" i="3"/>
  <c r="AS191" i="3"/>
  <c r="AR191" i="3"/>
  <c r="AQ191" i="3"/>
  <c r="AO191" i="3"/>
  <c r="AN191" i="3"/>
  <c r="AM191" i="3"/>
  <c r="AL191" i="3"/>
  <c r="AJ191" i="3"/>
  <c r="AI191" i="3"/>
  <c r="AH191" i="3"/>
  <c r="AG191" i="3"/>
  <c r="AE191" i="3"/>
  <c r="AD191" i="3"/>
  <c r="AC191" i="3"/>
  <c r="AB191" i="3"/>
  <c r="Z191" i="3"/>
  <c r="Y191" i="3"/>
  <c r="X191" i="3"/>
  <c r="W191" i="3"/>
  <c r="U191" i="3"/>
  <c r="T191" i="3"/>
  <c r="S191" i="3"/>
  <c r="R191" i="3"/>
  <c r="P191" i="3"/>
  <c r="O191" i="3"/>
  <c r="N191" i="3"/>
  <c r="M191" i="3"/>
  <c r="AW188" i="3"/>
  <c r="AV188" i="3"/>
  <c r="AT188" i="3"/>
  <c r="AS188" i="3"/>
  <c r="AR188" i="3"/>
  <c r="AQ188" i="3"/>
  <c r="AO188" i="3"/>
  <c r="AN188" i="3"/>
  <c r="AM188" i="3"/>
  <c r="AL188" i="3"/>
  <c r="AJ188" i="3"/>
  <c r="AI188" i="3"/>
  <c r="AH188" i="3"/>
  <c r="AG188" i="3"/>
  <c r="AE188" i="3"/>
  <c r="AD188" i="3"/>
  <c r="AC188" i="3"/>
  <c r="AB188" i="3"/>
  <c r="Z188" i="3"/>
  <c r="Y188" i="3"/>
  <c r="X188" i="3"/>
  <c r="W188" i="3"/>
  <c r="U188" i="3"/>
  <c r="T188" i="3"/>
  <c r="S188" i="3"/>
  <c r="R188" i="3"/>
  <c r="P188" i="3"/>
  <c r="O188" i="3"/>
  <c r="N188" i="3"/>
  <c r="M188" i="3"/>
  <c r="AW187" i="3"/>
  <c r="AV187" i="3"/>
  <c r="AT187" i="3"/>
  <c r="AS187" i="3"/>
  <c r="AR187" i="3"/>
  <c r="AQ187" i="3"/>
  <c r="AO187" i="3"/>
  <c r="AN187" i="3"/>
  <c r="AM187" i="3"/>
  <c r="AL187" i="3"/>
  <c r="AJ187" i="3"/>
  <c r="AI187" i="3"/>
  <c r="AH187" i="3"/>
  <c r="AG187" i="3"/>
  <c r="AE187" i="3"/>
  <c r="AD187" i="3"/>
  <c r="AC187" i="3"/>
  <c r="AB187" i="3"/>
  <c r="Z187" i="3"/>
  <c r="Y187" i="3"/>
  <c r="X187" i="3"/>
  <c r="W187" i="3"/>
  <c r="U187" i="3"/>
  <c r="T187" i="3"/>
  <c r="S187" i="3"/>
  <c r="R187" i="3"/>
  <c r="P187" i="3"/>
  <c r="O187" i="3"/>
  <c r="N187" i="3"/>
  <c r="M187" i="3"/>
  <c r="AW186" i="3"/>
  <c r="AV186" i="3"/>
  <c r="AT186" i="3"/>
  <c r="AS186" i="3"/>
  <c r="AR186" i="3"/>
  <c r="AQ186" i="3"/>
  <c r="AO186" i="3"/>
  <c r="AN186" i="3"/>
  <c r="AM186" i="3"/>
  <c r="AL186" i="3"/>
  <c r="AJ186" i="3"/>
  <c r="AI186" i="3"/>
  <c r="AH186" i="3"/>
  <c r="AG186" i="3"/>
  <c r="AE186" i="3"/>
  <c r="AD186" i="3"/>
  <c r="AC186" i="3"/>
  <c r="AB186" i="3"/>
  <c r="Z186" i="3"/>
  <c r="Y186" i="3"/>
  <c r="X186" i="3"/>
  <c r="W186" i="3"/>
  <c r="U186" i="3"/>
  <c r="T186" i="3"/>
  <c r="S186" i="3"/>
  <c r="R186" i="3"/>
  <c r="P186" i="3"/>
  <c r="O186" i="3"/>
  <c r="N186" i="3"/>
  <c r="M186" i="3"/>
  <c r="AW185" i="3"/>
  <c r="AV185" i="3"/>
  <c r="AT185" i="3"/>
  <c r="AS185" i="3"/>
  <c r="AR185" i="3"/>
  <c r="AQ185" i="3"/>
  <c r="AO185" i="3"/>
  <c r="AN185" i="3"/>
  <c r="AM185" i="3"/>
  <c r="AL185" i="3"/>
  <c r="AJ185" i="3"/>
  <c r="AI185" i="3"/>
  <c r="AH185" i="3"/>
  <c r="AG185" i="3"/>
  <c r="AE185" i="3"/>
  <c r="AD185" i="3"/>
  <c r="AC185" i="3"/>
  <c r="AB185" i="3"/>
  <c r="Z185" i="3"/>
  <c r="Y185" i="3"/>
  <c r="X185" i="3"/>
  <c r="W185" i="3"/>
  <c r="U185" i="3"/>
  <c r="T185" i="3"/>
  <c r="S185" i="3"/>
  <c r="R185" i="3"/>
  <c r="P185" i="3"/>
  <c r="O185" i="3"/>
  <c r="N185" i="3"/>
  <c r="M185" i="3"/>
  <c r="AW182" i="3"/>
  <c r="AV182" i="3"/>
  <c r="AT182" i="3"/>
  <c r="AS182" i="3"/>
  <c r="AR182" i="3"/>
  <c r="AQ182" i="3"/>
  <c r="AO182" i="3"/>
  <c r="AN182" i="3"/>
  <c r="AM182" i="3"/>
  <c r="AL182" i="3"/>
  <c r="AJ182" i="3"/>
  <c r="AI182" i="3"/>
  <c r="AH182" i="3"/>
  <c r="AG182" i="3"/>
  <c r="AE182" i="3"/>
  <c r="AD182" i="3"/>
  <c r="AC182" i="3"/>
  <c r="AB182" i="3"/>
  <c r="Z182" i="3"/>
  <c r="Y182" i="3"/>
  <c r="X182" i="3"/>
  <c r="W182" i="3"/>
  <c r="U182" i="3"/>
  <c r="T182" i="3"/>
  <c r="S182" i="3"/>
  <c r="R182" i="3"/>
  <c r="P182" i="3"/>
  <c r="O182" i="3"/>
  <c r="N182" i="3"/>
  <c r="M182" i="3"/>
  <c r="AW181" i="3"/>
  <c r="AV181" i="3"/>
  <c r="AT181" i="3"/>
  <c r="AS181" i="3"/>
  <c r="AR181" i="3"/>
  <c r="AQ181" i="3"/>
  <c r="AO181" i="3"/>
  <c r="AN181" i="3"/>
  <c r="AM181" i="3"/>
  <c r="AL181" i="3"/>
  <c r="AJ181" i="3"/>
  <c r="AI181" i="3"/>
  <c r="AH181" i="3"/>
  <c r="AG181" i="3"/>
  <c r="AE181" i="3"/>
  <c r="AD181" i="3"/>
  <c r="AC181" i="3"/>
  <c r="AB181" i="3"/>
  <c r="Z181" i="3"/>
  <c r="Y181" i="3"/>
  <c r="X181" i="3"/>
  <c r="W181" i="3"/>
  <c r="U181" i="3"/>
  <c r="T181" i="3"/>
  <c r="S181" i="3"/>
  <c r="R181" i="3"/>
  <c r="P181" i="3"/>
  <c r="O181" i="3"/>
  <c r="N181" i="3"/>
  <c r="M181" i="3"/>
  <c r="AW180" i="3"/>
  <c r="AV180" i="3"/>
  <c r="AT180" i="3"/>
  <c r="AS180" i="3"/>
  <c r="AR180" i="3"/>
  <c r="AQ180" i="3"/>
  <c r="AO180" i="3"/>
  <c r="AN180" i="3"/>
  <c r="AM180" i="3"/>
  <c r="AL180" i="3"/>
  <c r="AJ180" i="3"/>
  <c r="AI180" i="3"/>
  <c r="AH180" i="3"/>
  <c r="AG180" i="3"/>
  <c r="AE180" i="3"/>
  <c r="AD180" i="3"/>
  <c r="AC180" i="3"/>
  <c r="AB180" i="3"/>
  <c r="Z180" i="3"/>
  <c r="Y180" i="3"/>
  <c r="X180" i="3"/>
  <c r="W180" i="3"/>
  <c r="U180" i="3"/>
  <c r="T180" i="3"/>
  <c r="S180" i="3"/>
  <c r="R180" i="3"/>
  <c r="P180" i="3"/>
  <c r="O180" i="3"/>
  <c r="N180" i="3"/>
  <c r="M180" i="3"/>
  <c r="AW179" i="3"/>
  <c r="AV179" i="3"/>
  <c r="AT179" i="3"/>
  <c r="AS179" i="3"/>
  <c r="AR179" i="3"/>
  <c r="AQ179" i="3"/>
  <c r="AO179" i="3"/>
  <c r="AN179" i="3"/>
  <c r="AM179" i="3"/>
  <c r="AL179" i="3"/>
  <c r="AJ179" i="3"/>
  <c r="AI179" i="3"/>
  <c r="AH179" i="3"/>
  <c r="AG179" i="3"/>
  <c r="AE179" i="3"/>
  <c r="AD179" i="3"/>
  <c r="AC179" i="3"/>
  <c r="AB179" i="3"/>
  <c r="Z179" i="3"/>
  <c r="Y179" i="3"/>
  <c r="X179" i="3"/>
  <c r="W179" i="3"/>
  <c r="U179" i="3"/>
  <c r="T179" i="3"/>
  <c r="S179" i="3"/>
  <c r="R179" i="3"/>
  <c r="P179" i="3"/>
  <c r="O179" i="3"/>
  <c r="N179" i="3"/>
  <c r="M179" i="3"/>
  <c r="AW178" i="3"/>
  <c r="AV178" i="3"/>
  <c r="AT178" i="3"/>
  <c r="AS178" i="3"/>
  <c r="AR178" i="3"/>
  <c r="AQ178" i="3"/>
  <c r="AO178" i="3"/>
  <c r="AN178" i="3"/>
  <c r="AM178" i="3"/>
  <c r="AL178" i="3"/>
  <c r="AJ178" i="3"/>
  <c r="AI178" i="3"/>
  <c r="AH178" i="3"/>
  <c r="AG178" i="3"/>
  <c r="AE178" i="3"/>
  <c r="AD178" i="3"/>
  <c r="AC178" i="3"/>
  <c r="AB178" i="3"/>
  <c r="Z178" i="3"/>
  <c r="Y178" i="3"/>
  <c r="X178" i="3"/>
  <c r="W178" i="3"/>
  <c r="U178" i="3"/>
  <c r="T178" i="3"/>
  <c r="S178" i="3"/>
  <c r="R178" i="3"/>
  <c r="P178" i="3"/>
  <c r="O178" i="3"/>
  <c r="N178" i="3"/>
  <c r="M178" i="3"/>
  <c r="AW177" i="3"/>
  <c r="AV177" i="3"/>
  <c r="AT177" i="3"/>
  <c r="AS177" i="3"/>
  <c r="AR177" i="3"/>
  <c r="AQ177" i="3"/>
  <c r="AO177" i="3"/>
  <c r="AN177" i="3"/>
  <c r="AM177" i="3"/>
  <c r="AL177" i="3"/>
  <c r="AJ177" i="3"/>
  <c r="AI177" i="3"/>
  <c r="AH177" i="3"/>
  <c r="AG177" i="3"/>
  <c r="AE177" i="3"/>
  <c r="AD177" i="3"/>
  <c r="AC177" i="3"/>
  <c r="AB177" i="3"/>
  <c r="Z177" i="3"/>
  <c r="Y177" i="3"/>
  <c r="X177" i="3"/>
  <c r="W177" i="3"/>
  <c r="U177" i="3"/>
  <c r="T177" i="3"/>
  <c r="S177" i="3"/>
  <c r="R177" i="3"/>
  <c r="P177" i="3"/>
  <c r="O177" i="3"/>
  <c r="N177" i="3"/>
  <c r="M177" i="3"/>
  <c r="AW176" i="3"/>
  <c r="AV176" i="3"/>
  <c r="AT176" i="3"/>
  <c r="AS176" i="3"/>
  <c r="AR176" i="3"/>
  <c r="AQ176" i="3"/>
  <c r="AO176" i="3"/>
  <c r="AN176" i="3"/>
  <c r="AM176" i="3"/>
  <c r="AL176" i="3"/>
  <c r="AJ176" i="3"/>
  <c r="AI176" i="3"/>
  <c r="AH176" i="3"/>
  <c r="AG176" i="3"/>
  <c r="AE176" i="3"/>
  <c r="AD176" i="3"/>
  <c r="AC176" i="3"/>
  <c r="AB176" i="3"/>
  <c r="Z176" i="3"/>
  <c r="Y176" i="3"/>
  <c r="X176" i="3"/>
  <c r="W176" i="3"/>
  <c r="U176" i="3"/>
  <c r="T176" i="3"/>
  <c r="S176" i="3"/>
  <c r="R176" i="3"/>
  <c r="P176" i="3"/>
  <c r="O176" i="3"/>
  <c r="N176" i="3"/>
  <c r="M176" i="3"/>
  <c r="AW175" i="3"/>
  <c r="AV175" i="3"/>
  <c r="AT175" i="3"/>
  <c r="AS175" i="3"/>
  <c r="AR175" i="3"/>
  <c r="AQ175" i="3"/>
  <c r="AO175" i="3"/>
  <c r="AN175" i="3"/>
  <c r="AM175" i="3"/>
  <c r="AL175" i="3"/>
  <c r="AJ175" i="3"/>
  <c r="AI175" i="3"/>
  <c r="AH175" i="3"/>
  <c r="AG175" i="3"/>
  <c r="AE175" i="3"/>
  <c r="AD175" i="3"/>
  <c r="AC175" i="3"/>
  <c r="AB175" i="3"/>
  <c r="Z175" i="3"/>
  <c r="Y175" i="3"/>
  <c r="X175" i="3"/>
  <c r="W175" i="3"/>
  <c r="U175" i="3"/>
  <c r="T175" i="3"/>
  <c r="S175" i="3"/>
  <c r="R175" i="3"/>
  <c r="P175" i="3"/>
  <c r="O175" i="3"/>
  <c r="N175" i="3"/>
  <c r="M175" i="3"/>
  <c r="AW174" i="3"/>
  <c r="AV174" i="3"/>
  <c r="AT174" i="3"/>
  <c r="AS174" i="3"/>
  <c r="AR174" i="3"/>
  <c r="AQ174" i="3"/>
  <c r="AO174" i="3"/>
  <c r="AN174" i="3"/>
  <c r="AM174" i="3"/>
  <c r="AL174" i="3"/>
  <c r="AJ174" i="3"/>
  <c r="AI174" i="3"/>
  <c r="AH174" i="3"/>
  <c r="AG174" i="3"/>
  <c r="AE174" i="3"/>
  <c r="AD174" i="3"/>
  <c r="AC174" i="3"/>
  <c r="AB174" i="3"/>
  <c r="Z174" i="3"/>
  <c r="Y174" i="3"/>
  <c r="X174" i="3"/>
  <c r="W174" i="3"/>
  <c r="U174" i="3"/>
  <c r="T174" i="3"/>
  <c r="S174" i="3"/>
  <c r="R174" i="3"/>
  <c r="P174" i="3"/>
  <c r="O174" i="3"/>
  <c r="N174" i="3"/>
  <c r="M174" i="3"/>
  <c r="AW173" i="3"/>
  <c r="AV173" i="3"/>
  <c r="AT173" i="3"/>
  <c r="AS173" i="3"/>
  <c r="AR173" i="3"/>
  <c r="AQ173" i="3"/>
  <c r="AO173" i="3"/>
  <c r="AN173" i="3"/>
  <c r="AM173" i="3"/>
  <c r="AL173" i="3"/>
  <c r="AJ173" i="3"/>
  <c r="AI173" i="3"/>
  <c r="AH173" i="3"/>
  <c r="AG173" i="3"/>
  <c r="AE173" i="3"/>
  <c r="AD173" i="3"/>
  <c r="AC173" i="3"/>
  <c r="AB173" i="3"/>
  <c r="Z173" i="3"/>
  <c r="Y173" i="3"/>
  <c r="X173" i="3"/>
  <c r="W173" i="3"/>
  <c r="U173" i="3"/>
  <c r="T173" i="3"/>
  <c r="S173" i="3"/>
  <c r="R173" i="3"/>
  <c r="P173" i="3"/>
  <c r="O173" i="3"/>
  <c r="N173" i="3"/>
  <c r="M173" i="3"/>
  <c r="AW172" i="3"/>
  <c r="AV172" i="3"/>
  <c r="AT172" i="3"/>
  <c r="AS172" i="3"/>
  <c r="AR172" i="3"/>
  <c r="AQ172" i="3"/>
  <c r="AO172" i="3"/>
  <c r="AN172" i="3"/>
  <c r="AM172" i="3"/>
  <c r="AL172" i="3"/>
  <c r="AJ172" i="3"/>
  <c r="AI172" i="3"/>
  <c r="AH172" i="3"/>
  <c r="AG172" i="3"/>
  <c r="AE172" i="3"/>
  <c r="AD172" i="3"/>
  <c r="AC172" i="3"/>
  <c r="AB172" i="3"/>
  <c r="Z172" i="3"/>
  <c r="Y172" i="3"/>
  <c r="X172" i="3"/>
  <c r="W172" i="3"/>
  <c r="U172" i="3"/>
  <c r="T172" i="3"/>
  <c r="S172" i="3"/>
  <c r="R172" i="3"/>
  <c r="P172" i="3"/>
  <c r="O172" i="3"/>
  <c r="N172" i="3"/>
  <c r="M172" i="3"/>
  <c r="AW171" i="3"/>
  <c r="AV171" i="3"/>
  <c r="AT171" i="3"/>
  <c r="AS171" i="3"/>
  <c r="AR171" i="3"/>
  <c r="AQ171" i="3"/>
  <c r="AO171" i="3"/>
  <c r="AN171" i="3"/>
  <c r="AM171" i="3"/>
  <c r="AL171" i="3"/>
  <c r="AJ171" i="3"/>
  <c r="AI171" i="3"/>
  <c r="AH171" i="3"/>
  <c r="AG171" i="3"/>
  <c r="AE171" i="3"/>
  <c r="AD171" i="3"/>
  <c r="AC171" i="3"/>
  <c r="AB171" i="3"/>
  <c r="Z171" i="3"/>
  <c r="Y171" i="3"/>
  <c r="X171" i="3"/>
  <c r="W171" i="3"/>
  <c r="U171" i="3"/>
  <c r="T171" i="3"/>
  <c r="S171" i="3"/>
  <c r="R171" i="3"/>
  <c r="P171" i="3"/>
  <c r="O171" i="3"/>
  <c r="N171" i="3"/>
  <c r="M171" i="3"/>
  <c r="K198" i="3"/>
  <c r="J198" i="3"/>
  <c r="I198" i="3"/>
  <c r="H198" i="3"/>
  <c r="K197" i="3"/>
  <c r="J197" i="3"/>
  <c r="I197" i="3"/>
  <c r="H197" i="3"/>
  <c r="K196" i="3"/>
  <c r="J196" i="3"/>
  <c r="I196" i="3"/>
  <c r="H196" i="3"/>
  <c r="K195" i="3"/>
  <c r="J195" i="3"/>
  <c r="I195" i="3"/>
  <c r="H195" i="3"/>
  <c r="K194" i="3"/>
  <c r="J194" i="3"/>
  <c r="I194" i="3"/>
  <c r="H194" i="3"/>
  <c r="K192" i="3"/>
  <c r="J192" i="3"/>
  <c r="I192" i="3"/>
  <c r="H192" i="3"/>
  <c r="K191" i="3"/>
  <c r="J191" i="3"/>
  <c r="I191" i="3"/>
  <c r="H191" i="3"/>
  <c r="K188" i="3"/>
  <c r="J188" i="3"/>
  <c r="I188" i="3"/>
  <c r="H188" i="3"/>
  <c r="K187" i="3"/>
  <c r="J187" i="3"/>
  <c r="I187" i="3"/>
  <c r="H187" i="3"/>
  <c r="K186" i="3"/>
  <c r="J186" i="3"/>
  <c r="I186" i="3"/>
  <c r="H186" i="3"/>
  <c r="K185" i="3"/>
  <c r="J185" i="3"/>
  <c r="I185" i="3"/>
  <c r="H185" i="3"/>
  <c r="K182" i="3"/>
  <c r="J182" i="3"/>
  <c r="I182" i="3"/>
  <c r="H182" i="3"/>
  <c r="K181" i="3"/>
  <c r="J181" i="3"/>
  <c r="I181" i="3"/>
  <c r="H181" i="3"/>
  <c r="K180" i="3"/>
  <c r="J180" i="3"/>
  <c r="I180" i="3"/>
  <c r="H180" i="3"/>
  <c r="K179" i="3"/>
  <c r="J179" i="3"/>
  <c r="I179" i="3"/>
  <c r="H179" i="3"/>
  <c r="K178" i="3"/>
  <c r="J178" i="3"/>
  <c r="I178" i="3"/>
  <c r="H178" i="3"/>
  <c r="K177" i="3"/>
  <c r="J177" i="3"/>
  <c r="I177" i="3"/>
  <c r="H177" i="3"/>
  <c r="K176" i="3"/>
  <c r="J176" i="3"/>
  <c r="I176" i="3"/>
  <c r="H176" i="3"/>
  <c r="K175" i="3"/>
  <c r="J175" i="3"/>
  <c r="I175" i="3"/>
  <c r="H175" i="3"/>
  <c r="K174" i="3"/>
  <c r="J174" i="3"/>
  <c r="I174" i="3"/>
  <c r="H174" i="3"/>
  <c r="K173" i="3"/>
  <c r="J173" i="3"/>
  <c r="I173" i="3"/>
  <c r="H173" i="3"/>
  <c r="K172" i="3"/>
  <c r="J172" i="3"/>
  <c r="I172" i="3"/>
  <c r="H172" i="3"/>
  <c r="K171" i="3"/>
  <c r="J171" i="3"/>
  <c r="I171" i="3"/>
  <c r="H171" i="3"/>
  <c r="H170" i="3"/>
  <c r="AW136" i="3"/>
  <c r="AW267" i="3" s="1"/>
  <c r="AV136" i="3"/>
  <c r="AV264" i="3" s="1"/>
  <c r="AT136" i="3"/>
  <c r="AT266" i="3" s="1"/>
  <c r="AS136" i="3"/>
  <c r="AR136" i="3"/>
  <c r="AR267" i="3" s="1"/>
  <c r="AQ136" i="3"/>
  <c r="AQ267" i="3" s="1"/>
  <c r="AO136" i="3"/>
  <c r="AO246" i="3" s="1"/>
  <c r="AN136" i="3"/>
  <c r="AM136" i="3"/>
  <c r="AM267" i="3" s="1"/>
  <c r="AL136" i="3"/>
  <c r="AJ136" i="3"/>
  <c r="AJ250" i="3" s="1"/>
  <c r="AI136" i="3"/>
  <c r="AH136" i="3"/>
  <c r="AH260" i="3" s="1"/>
  <c r="AG136" i="3"/>
  <c r="AE136" i="3"/>
  <c r="AE246" i="3" s="1"/>
  <c r="AD136" i="3"/>
  <c r="AD255" i="3" s="1"/>
  <c r="AC136" i="3"/>
  <c r="AB136" i="3"/>
  <c r="Z136" i="3"/>
  <c r="Z242" i="3" s="1"/>
  <c r="Y136" i="3"/>
  <c r="X136" i="3"/>
  <c r="W136" i="3"/>
  <c r="W247" i="3" s="1"/>
  <c r="U136" i="3"/>
  <c r="T136" i="3"/>
  <c r="T267" i="3" s="1"/>
  <c r="S136" i="3"/>
  <c r="R136" i="3"/>
  <c r="R259" i="3" s="1"/>
  <c r="P136" i="3"/>
  <c r="O136" i="3"/>
  <c r="N136" i="3"/>
  <c r="N263" i="3" s="1"/>
  <c r="M136" i="3"/>
  <c r="M267" i="3" s="1"/>
  <c r="M264" i="3"/>
  <c r="K136" i="3"/>
  <c r="M81" i="3"/>
  <c r="M82" i="3"/>
  <c r="N81" i="3"/>
  <c r="N82" i="3"/>
  <c r="O81" i="3"/>
  <c r="O82" i="3"/>
  <c r="O78" i="3"/>
  <c r="O79" i="3"/>
  <c r="N78" i="3"/>
  <c r="N79" i="3"/>
  <c r="M78" i="3"/>
  <c r="M79" i="3"/>
  <c r="M77" i="3"/>
  <c r="N77" i="3"/>
  <c r="O77" i="3"/>
  <c r="AW87" i="3"/>
  <c r="AV87" i="3"/>
  <c r="AW86" i="3"/>
  <c r="AV86" i="3"/>
  <c r="AW85" i="3"/>
  <c r="AV85" i="3"/>
  <c r="AW82" i="3"/>
  <c r="AV82" i="3"/>
  <c r="AW81" i="3"/>
  <c r="AV81" i="3"/>
  <c r="AW80" i="3"/>
  <c r="AV80" i="3"/>
  <c r="AW79" i="3"/>
  <c r="AV79" i="3"/>
  <c r="AW78" i="3"/>
  <c r="AV78" i="3"/>
  <c r="AW77" i="3"/>
  <c r="AV77" i="3"/>
  <c r="AW76" i="3"/>
  <c r="AV76" i="3"/>
  <c r="AW75" i="3"/>
  <c r="AV75" i="3"/>
  <c r="AW74" i="3"/>
  <c r="AV74" i="3"/>
  <c r="AW73" i="3"/>
  <c r="AV73" i="3"/>
  <c r="AW72" i="3"/>
  <c r="AV72" i="3"/>
  <c r="AW71" i="3"/>
  <c r="AV71" i="3"/>
  <c r="AT87" i="3"/>
  <c r="AS87" i="3"/>
  <c r="AR87" i="3"/>
  <c r="AQ87" i="3"/>
  <c r="AT86" i="3"/>
  <c r="AS86" i="3"/>
  <c r="AR86" i="3"/>
  <c r="AQ86" i="3"/>
  <c r="AT85" i="3"/>
  <c r="AS85" i="3"/>
  <c r="AR85" i="3"/>
  <c r="AQ85" i="3"/>
  <c r="AT82" i="3"/>
  <c r="AS82" i="3"/>
  <c r="AR82" i="3"/>
  <c r="AQ82" i="3"/>
  <c r="AT81" i="3"/>
  <c r="AS81" i="3"/>
  <c r="AR81" i="3"/>
  <c r="AQ81" i="3"/>
  <c r="AT80" i="3"/>
  <c r="AS80" i="3"/>
  <c r="AR80" i="3"/>
  <c r="AQ80" i="3"/>
  <c r="AT79" i="3"/>
  <c r="AS79" i="3"/>
  <c r="AR79" i="3"/>
  <c r="AQ79" i="3"/>
  <c r="AT78" i="3"/>
  <c r="AS78" i="3"/>
  <c r="AR78" i="3"/>
  <c r="AQ78" i="3"/>
  <c r="AT77" i="3"/>
  <c r="AS77" i="3"/>
  <c r="AR77" i="3"/>
  <c r="AQ77" i="3"/>
  <c r="AT76" i="3"/>
  <c r="AS76" i="3"/>
  <c r="AR76" i="3"/>
  <c r="AQ76" i="3"/>
  <c r="AT75" i="3"/>
  <c r="AS75" i="3"/>
  <c r="AR75" i="3"/>
  <c r="AQ75" i="3"/>
  <c r="AT74" i="3"/>
  <c r="AS74" i="3"/>
  <c r="AR74" i="3"/>
  <c r="AQ74" i="3"/>
  <c r="AT73" i="3"/>
  <c r="AS73" i="3"/>
  <c r="AR73" i="3"/>
  <c r="AQ73" i="3"/>
  <c r="AT72" i="3"/>
  <c r="AS72" i="3"/>
  <c r="AR72" i="3"/>
  <c r="AQ72" i="3"/>
  <c r="AT71" i="3"/>
  <c r="AS71" i="3"/>
  <c r="AR71" i="3"/>
  <c r="AQ71" i="3"/>
  <c r="AO87" i="3"/>
  <c r="AN87" i="3"/>
  <c r="AM87" i="3"/>
  <c r="AL87" i="3"/>
  <c r="AO86" i="3"/>
  <c r="AN86" i="3"/>
  <c r="AM86" i="3"/>
  <c r="AL86" i="3"/>
  <c r="AO85" i="3"/>
  <c r="AN85" i="3"/>
  <c r="AM85" i="3"/>
  <c r="AL85" i="3"/>
  <c r="AO82" i="3"/>
  <c r="AN82" i="3"/>
  <c r="AM82" i="3"/>
  <c r="AL82" i="3"/>
  <c r="AO81" i="3"/>
  <c r="AN81" i="3"/>
  <c r="AM81" i="3"/>
  <c r="AL81" i="3"/>
  <c r="AO80" i="3"/>
  <c r="AN80" i="3"/>
  <c r="AM80" i="3"/>
  <c r="AL80" i="3"/>
  <c r="AO79" i="3"/>
  <c r="AN79" i="3"/>
  <c r="AM79" i="3"/>
  <c r="AL79" i="3"/>
  <c r="AO78" i="3"/>
  <c r="AN78" i="3"/>
  <c r="AM78" i="3"/>
  <c r="AL78" i="3"/>
  <c r="AO77" i="3"/>
  <c r="AN77" i="3"/>
  <c r="AM77" i="3"/>
  <c r="AL77" i="3"/>
  <c r="AO76" i="3"/>
  <c r="AN76" i="3"/>
  <c r="AM76" i="3"/>
  <c r="AL76" i="3"/>
  <c r="AO75" i="3"/>
  <c r="AN75" i="3"/>
  <c r="AM75" i="3"/>
  <c r="AL75" i="3"/>
  <c r="AO74" i="3"/>
  <c r="AN74" i="3"/>
  <c r="AM74" i="3"/>
  <c r="AL74" i="3"/>
  <c r="AO73" i="3"/>
  <c r="AN73" i="3"/>
  <c r="AM73" i="3"/>
  <c r="AL73" i="3"/>
  <c r="AO72" i="3"/>
  <c r="AN72" i="3"/>
  <c r="AM72" i="3"/>
  <c r="AL72" i="3"/>
  <c r="AO71" i="3"/>
  <c r="AN71" i="3"/>
  <c r="AM71" i="3"/>
  <c r="AL71" i="3"/>
  <c r="AJ87" i="3"/>
  <c r="AI87" i="3"/>
  <c r="AH87" i="3"/>
  <c r="AG87" i="3"/>
  <c r="AJ86" i="3"/>
  <c r="AI86" i="3"/>
  <c r="AH86" i="3"/>
  <c r="AG86" i="3"/>
  <c r="AJ85" i="3"/>
  <c r="AI85" i="3"/>
  <c r="AH85" i="3"/>
  <c r="AG85" i="3"/>
  <c r="AJ82" i="3"/>
  <c r="AI82" i="3"/>
  <c r="AH82" i="3"/>
  <c r="AG82" i="3"/>
  <c r="AJ81" i="3"/>
  <c r="AI81" i="3"/>
  <c r="AH81" i="3"/>
  <c r="AG81" i="3"/>
  <c r="AJ80" i="3"/>
  <c r="AI80" i="3"/>
  <c r="AH80" i="3"/>
  <c r="AG80" i="3"/>
  <c r="AJ79" i="3"/>
  <c r="AI79" i="3"/>
  <c r="AH79" i="3"/>
  <c r="AG79" i="3"/>
  <c r="AJ78" i="3"/>
  <c r="AI78" i="3"/>
  <c r="AH78" i="3"/>
  <c r="AG78" i="3"/>
  <c r="AJ77" i="3"/>
  <c r="AI77" i="3"/>
  <c r="AH77" i="3"/>
  <c r="AG77" i="3"/>
  <c r="AJ76" i="3"/>
  <c r="AI76" i="3"/>
  <c r="AH76" i="3"/>
  <c r="AG76" i="3"/>
  <c r="AJ75" i="3"/>
  <c r="AI75" i="3"/>
  <c r="AH75" i="3"/>
  <c r="AG75" i="3"/>
  <c r="AJ74" i="3"/>
  <c r="AI74" i="3"/>
  <c r="AH74" i="3"/>
  <c r="AG74" i="3"/>
  <c r="AJ73" i="3"/>
  <c r="AI73" i="3"/>
  <c r="AH73" i="3"/>
  <c r="AG73" i="3"/>
  <c r="AJ72" i="3"/>
  <c r="AI72" i="3"/>
  <c r="AH72" i="3"/>
  <c r="AG72" i="3"/>
  <c r="AJ71" i="3"/>
  <c r="AI71" i="3"/>
  <c r="AH71" i="3"/>
  <c r="AG71" i="3"/>
  <c r="AE87" i="3"/>
  <c r="AD87" i="3"/>
  <c r="AC87" i="3"/>
  <c r="AB87" i="3"/>
  <c r="AE86" i="3"/>
  <c r="AD86" i="3"/>
  <c r="AC86" i="3"/>
  <c r="AB86" i="3"/>
  <c r="AE85" i="3"/>
  <c r="AD85" i="3"/>
  <c r="AC85" i="3"/>
  <c r="AB85" i="3"/>
  <c r="AE82" i="3"/>
  <c r="AD82" i="3"/>
  <c r="AC82" i="3"/>
  <c r="AB82" i="3"/>
  <c r="AE81" i="3"/>
  <c r="AD81" i="3"/>
  <c r="AC81" i="3"/>
  <c r="AB81" i="3"/>
  <c r="AE80" i="3"/>
  <c r="AD80" i="3"/>
  <c r="AC80" i="3"/>
  <c r="AB80" i="3"/>
  <c r="AE79" i="3"/>
  <c r="AD79" i="3"/>
  <c r="AC79" i="3"/>
  <c r="AB79" i="3"/>
  <c r="AE78" i="3"/>
  <c r="AD78" i="3"/>
  <c r="AC78" i="3"/>
  <c r="AB78" i="3"/>
  <c r="AE77" i="3"/>
  <c r="AD77" i="3"/>
  <c r="AC77" i="3"/>
  <c r="AB77" i="3"/>
  <c r="AE76" i="3"/>
  <c r="AD76" i="3"/>
  <c r="AC76" i="3"/>
  <c r="AB76" i="3"/>
  <c r="AE75" i="3"/>
  <c r="AD75" i="3"/>
  <c r="AC75" i="3"/>
  <c r="AB75" i="3"/>
  <c r="AE74" i="3"/>
  <c r="AD74" i="3"/>
  <c r="AC74" i="3"/>
  <c r="AB74" i="3"/>
  <c r="AE73" i="3"/>
  <c r="AD73" i="3"/>
  <c r="AC73" i="3"/>
  <c r="AB73" i="3"/>
  <c r="AE72" i="3"/>
  <c r="AD72" i="3"/>
  <c r="AC72" i="3"/>
  <c r="AB72" i="3"/>
  <c r="AE71" i="3"/>
  <c r="AD71" i="3"/>
  <c r="AC71" i="3"/>
  <c r="AB71" i="3"/>
  <c r="Z87" i="3"/>
  <c r="Y87" i="3"/>
  <c r="X87" i="3"/>
  <c r="W87" i="3"/>
  <c r="Z86" i="3"/>
  <c r="Y86" i="3"/>
  <c r="X86" i="3"/>
  <c r="W86" i="3"/>
  <c r="Z85" i="3"/>
  <c r="Y85" i="3"/>
  <c r="X85" i="3"/>
  <c r="W85" i="3"/>
  <c r="Z82" i="3"/>
  <c r="Y82" i="3"/>
  <c r="X82" i="3"/>
  <c r="W82" i="3"/>
  <c r="Z81" i="3"/>
  <c r="Y81" i="3"/>
  <c r="X81" i="3"/>
  <c r="W81" i="3"/>
  <c r="Z80" i="3"/>
  <c r="Y80" i="3"/>
  <c r="X80" i="3"/>
  <c r="W80" i="3"/>
  <c r="Z79" i="3"/>
  <c r="Y79" i="3"/>
  <c r="X79" i="3"/>
  <c r="W79" i="3"/>
  <c r="Z78" i="3"/>
  <c r="Y78" i="3"/>
  <c r="X78" i="3"/>
  <c r="W78" i="3"/>
  <c r="Z77" i="3"/>
  <c r="Y77" i="3"/>
  <c r="X77" i="3"/>
  <c r="W77" i="3"/>
  <c r="Z76" i="3"/>
  <c r="Y76" i="3"/>
  <c r="X76" i="3"/>
  <c r="W76" i="3"/>
  <c r="Z75" i="3"/>
  <c r="Y75" i="3"/>
  <c r="X75" i="3"/>
  <c r="W75" i="3"/>
  <c r="Z74" i="3"/>
  <c r="Y74" i="3"/>
  <c r="X74" i="3"/>
  <c r="W74" i="3"/>
  <c r="Z73" i="3"/>
  <c r="Y73" i="3"/>
  <c r="X73" i="3"/>
  <c r="W73" i="3"/>
  <c r="Z72" i="3"/>
  <c r="Y72" i="3"/>
  <c r="X72" i="3"/>
  <c r="W72" i="3"/>
  <c r="Z71" i="3"/>
  <c r="Y71" i="3"/>
  <c r="X71" i="3"/>
  <c r="W71" i="3"/>
  <c r="U87" i="3"/>
  <c r="T87" i="3"/>
  <c r="S87" i="3"/>
  <c r="U85" i="3"/>
  <c r="T85" i="3"/>
  <c r="S85" i="3"/>
  <c r="U82" i="3"/>
  <c r="T82" i="3"/>
  <c r="S82" i="3"/>
  <c r="R82" i="3"/>
  <c r="U81" i="3"/>
  <c r="T81" i="3"/>
  <c r="S81" i="3"/>
  <c r="R81" i="3"/>
  <c r="U80" i="3"/>
  <c r="T80" i="3"/>
  <c r="S80" i="3"/>
  <c r="R80" i="3"/>
  <c r="U79" i="3"/>
  <c r="T79" i="3"/>
  <c r="S79" i="3"/>
  <c r="R79" i="3"/>
  <c r="U78" i="3"/>
  <c r="T78" i="3"/>
  <c r="S78" i="3"/>
  <c r="R78" i="3"/>
  <c r="U77" i="3"/>
  <c r="T77" i="3"/>
  <c r="S77" i="3"/>
  <c r="R77" i="3"/>
  <c r="U76" i="3"/>
  <c r="T76" i="3"/>
  <c r="S76" i="3"/>
  <c r="R76" i="3"/>
  <c r="U75" i="3"/>
  <c r="T75" i="3"/>
  <c r="S75" i="3"/>
  <c r="R75" i="3"/>
  <c r="U73" i="3"/>
  <c r="T73" i="3"/>
  <c r="S73" i="3"/>
  <c r="R73" i="3"/>
  <c r="U72" i="3"/>
  <c r="T72" i="3"/>
  <c r="S72" i="3"/>
  <c r="R72" i="3"/>
  <c r="U71" i="3"/>
  <c r="T71" i="3"/>
  <c r="S71" i="3"/>
  <c r="R71" i="3"/>
  <c r="P82" i="3"/>
  <c r="P81" i="3"/>
  <c r="P80" i="3"/>
  <c r="P79" i="3"/>
  <c r="P78" i="3"/>
  <c r="P77" i="3"/>
  <c r="P76" i="3"/>
  <c r="P75" i="3"/>
  <c r="O75" i="3"/>
  <c r="N75" i="3"/>
  <c r="M75" i="3"/>
  <c r="P73" i="3"/>
  <c r="O73" i="3"/>
  <c r="N73" i="3"/>
  <c r="M73" i="3"/>
  <c r="P72" i="3"/>
  <c r="O72" i="3"/>
  <c r="N72" i="3"/>
  <c r="M72" i="3"/>
  <c r="P71" i="3"/>
  <c r="K82" i="3"/>
  <c r="J82" i="3"/>
  <c r="I82" i="3"/>
  <c r="H82" i="3"/>
  <c r="K81" i="3"/>
  <c r="J81" i="3"/>
  <c r="I81" i="3"/>
  <c r="H81" i="3"/>
  <c r="K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K75" i="3"/>
  <c r="J75" i="3"/>
  <c r="I75" i="3"/>
  <c r="H75" i="3"/>
  <c r="K73" i="3"/>
  <c r="J73" i="3"/>
  <c r="I73" i="3"/>
  <c r="H73" i="3"/>
  <c r="K72" i="3"/>
  <c r="J72" i="3"/>
  <c r="I72" i="3"/>
  <c r="H72" i="3"/>
  <c r="K71" i="3"/>
  <c r="AW65" i="3"/>
  <c r="AV65" i="3"/>
  <c r="AW64" i="3"/>
  <c r="AV64" i="3"/>
  <c r="AW63" i="3"/>
  <c r="AV63" i="3"/>
  <c r="AW62" i="3"/>
  <c r="AV62" i="3"/>
  <c r="AW61" i="3"/>
  <c r="AV61" i="3"/>
  <c r="AW59" i="3"/>
  <c r="AV59" i="3"/>
  <c r="AW58" i="3"/>
  <c r="AV58" i="3"/>
  <c r="AW55" i="3"/>
  <c r="AV55" i="3"/>
  <c r="AW54" i="3"/>
  <c r="AV54" i="3"/>
  <c r="AW53" i="3"/>
  <c r="AV53" i="3"/>
  <c r="AW52" i="3"/>
  <c r="AV52" i="3"/>
  <c r="AW49" i="3"/>
  <c r="AV49" i="3"/>
  <c r="AW48" i="3"/>
  <c r="AV48" i="3"/>
  <c r="AW47" i="3"/>
  <c r="AV47" i="3"/>
  <c r="AW46" i="3"/>
  <c r="AV46" i="3"/>
  <c r="AW45" i="3"/>
  <c r="AV45" i="3"/>
  <c r="AW44" i="3"/>
  <c r="AV44" i="3"/>
  <c r="AW43" i="3"/>
  <c r="AV43" i="3"/>
  <c r="AW42" i="3"/>
  <c r="AV42" i="3"/>
  <c r="AW41" i="3"/>
  <c r="AV41" i="3"/>
  <c r="AW40" i="3"/>
  <c r="AV40" i="3"/>
  <c r="AW39" i="3"/>
  <c r="AV39" i="3"/>
  <c r="AW38" i="3"/>
  <c r="AV38" i="3"/>
  <c r="AT65" i="3"/>
  <c r="AS65" i="3"/>
  <c r="AR65" i="3"/>
  <c r="AQ65" i="3"/>
  <c r="AT64" i="3"/>
  <c r="AS64" i="3"/>
  <c r="AR64" i="3"/>
  <c r="AQ64" i="3"/>
  <c r="AT63" i="3"/>
  <c r="AS63" i="3"/>
  <c r="AR63" i="3"/>
  <c r="AQ63" i="3"/>
  <c r="AT62" i="3"/>
  <c r="AS62" i="3"/>
  <c r="AR62" i="3"/>
  <c r="AQ62" i="3"/>
  <c r="AT61" i="3"/>
  <c r="AS61" i="3"/>
  <c r="AR61" i="3"/>
  <c r="AQ61" i="3"/>
  <c r="AT59" i="3"/>
  <c r="AS59" i="3"/>
  <c r="AR59" i="3"/>
  <c r="AQ59" i="3"/>
  <c r="AT58" i="3"/>
  <c r="AS58" i="3"/>
  <c r="AR58" i="3"/>
  <c r="AQ58" i="3"/>
  <c r="AT55" i="3"/>
  <c r="AS55" i="3"/>
  <c r="AR55" i="3"/>
  <c r="AQ55" i="3"/>
  <c r="AT54" i="3"/>
  <c r="AS54" i="3"/>
  <c r="AR54" i="3"/>
  <c r="AQ54" i="3"/>
  <c r="AT53" i="3"/>
  <c r="AS53" i="3"/>
  <c r="AR53" i="3"/>
  <c r="AQ53" i="3"/>
  <c r="AT52" i="3"/>
  <c r="AS52" i="3"/>
  <c r="AR52" i="3"/>
  <c r="AQ52" i="3"/>
  <c r="AT49" i="3"/>
  <c r="AS49" i="3"/>
  <c r="AR49" i="3"/>
  <c r="AQ49" i="3"/>
  <c r="AT48" i="3"/>
  <c r="AS48" i="3"/>
  <c r="AR48" i="3"/>
  <c r="AQ48" i="3"/>
  <c r="AT47" i="3"/>
  <c r="AS47" i="3"/>
  <c r="AR47" i="3"/>
  <c r="AQ47" i="3"/>
  <c r="AT46" i="3"/>
  <c r="AS46" i="3"/>
  <c r="AR46" i="3"/>
  <c r="AQ46" i="3"/>
  <c r="AT45" i="3"/>
  <c r="AS45" i="3"/>
  <c r="AR45" i="3"/>
  <c r="AQ45" i="3"/>
  <c r="AT44" i="3"/>
  <c r="AS44" i="3"/>
  <c r="AR44" i="3"/>
  <c r="AQ44" i="3"/>
  <c r="AT43" i="3"/>
  <c r="AS43" i="3"/>
  <c r="AR43" i="3"/>
  <c r="AQ43" i="3"/>
  <c r="AT42" i="3"/>
  <c r="AS42" i="3"/>
  <c r="AR42" i="3"/>
  <c r="AQ42" i="3"/>
  <c r="AT41" i="3"/>
  <c r="AS41" i="3"/>
  <c r="AR41" i="3"/>
  <c r="AQ41" i="3"/>
  <c r="AT40" i="3"/>
  <c r="AS40" i="3"/>
  <c r="AR40" i="3"/>
  <c r="AQ40" i="3"/>
  <c r="AT39" i="3"/>
  <c r="AS39" i="3"/>
  <c r="AR39" i="3"/>
  <c r="AQ39" i="3"/>
  <c r="AT38" i="3"/>
  <c r="AS38" i="3"/>
  <c r="AR38" i="3"/>
  <c r="AQ38" i="3"/>
  <c r="AO65" i="3"/>
  <c r="AN65" i="3"/>
  <c r="AM65" i="3"/>
  <c r="AL65" i="3"/>
  <c r="AO64" i="3"/>
  <c r="AN64" i="3"/>
  <c r="AM64" i="3"/>
  <c r="AL64" i="3"/>
  <c r="AO63" i="3"/>
  <c r="AN63" i="3"/>
  <c r="AM63" i="3"/>
  <c r="AL63" i="3"/>
  <c r="AO62" i="3"/>
  <c r="AN62" i="3"/>
  <c r="AM62" i="3"/>
  <c r="AL62" i="3"/>
  <c r="AO61" i="3"/>
  <c r="AN61" i="3"/>
  <c r="AM61" i="3"/>
  <c r="AL61" i="3"/>
  <c r="AO59" i="3"/>
  <c r="AN59" i="3"/>
  <c r="AM59" i="3"/>
  <c r="AL59" i="3"/>
  <c r="AO58" i="3"/>
  <c r="AN58" i="3"/>
  <c r="AM58" i="3"/>
  <c r="AL58" i="3"/>
  <c r="AO55" i="3"/>
  <c r="AN55" i="3"/>
  <c r="AM55" i="3"/>
  <c r="AL55" i="3"/>
  <c r="AO54" i="3"/>
  <c r="AN54" i="3"/>
  <c r="AM54" i="3"/>
  <c r="AL54" i="3"/>
  <c r="AO53" i="3"/>
  <c r="AN53" i="3"/>
  <c r="AM53" i="3"/>
  <c r="AL53" i="3"/>
  <c r="AO52" i="3"/>
  <c r="AN52" i="3"/>
  <c r="AM52" i="3"/>
  <c r="AL52" i="3"/>
  <c r="AO49" i="3"/>
  <c r="AN49" i="3"/>
  <c r="AM49" i="3"/>
  <c r="AL49" i="3"/>
  <c r="AO48" i="3"/>
  <c r="AN48" i="3"/>
  <c r="AM48" i="3"/>
  <c r="AL48" i="3"/>
  <c r="AO47" i="3"/>
  <c r="AN47" i="3"/>
  <c r="AM47" i="3"/>
  <c r="AL47" i="3"/>
  <c r="AO46" i="3"/>
  <c r="AN46" i="3"/>
  <c r="AM46" i="3"/>
  <c r="AL46" i="3"/>
  <c r="AO45" i="3"/>
  <c r="AN45" i="3"/>
  <c r="AM45" i="3"/>
  <c r="AL45" i="3"/>
  <c r="AO44" i="3"/>
  <c r="AN44" i="3"/>
  <c r="AM44" i="3"/>
  <c r="AL44" i="3"/>
  <c r="AO43" i="3"/>
  <c r="AN43" i="3"/>
  <c r="AM43" i="3"/>
  <c r="AL43" i="3"/>
  <c r="AO42" i="3"/>
  <c r="AN42" i="3"/>
  <c r="AM42" i="3"/>
  <c r="AL42" i="3"/>
  <c r="AO41" i="3"/>
  <c r="AN41" i="3"/>
  <c r="AM41" i="3"/>
  <c r="AL41" i="3"/>
  <c r="AO40" i="3"/>
  <c r="AN40" i="3"/>
  <c r="AM40" i="3"/>
  <c r="AL40" i="3"/>
  <c r="AO39" i="3"/>
  <c r="AN39" i="3"/>
  <c r="AM39" i="3"/>
  <c r="AL39" i="3"/>
  <c r="AO38" i="3"/>
  <c r="AN38" i="3"/>
  <c r="AM38" i="3"/>
  <c r="AL38" i="3"/>
  <c r="AJ65" i="3"/>
  <c r="AI65" i="3"/>
  <c r="AH65" i="3"/>
  <c r="AG65" i="3"/>
  <c r="AJ64" i="3"/>
  <c r="AI64" i="3"/>
  <c r="AH64" i="3"/>
  <c r="AG64" i="3"/>
  <c r="AJ63" i="3"/>
  <c r="AI63" i="3"/>
  <c r="AH63" i="3"/>
  <c r="AG63" i="3"/>
  <c r="AJ62" i="3"/>
  <c r="AI62" i="3"/>
  <c r="AH62" i="3"/>
  <c r="AG62" i="3"/>
  <c r="AJ61" i="3"/>
  <c r="AI61" i="3"/>
  <c r="AH61" i="3"/>
  <c r="AG61" i="3"/>
  <c r="AJ59" i="3"/>
  <c r="AI59" i="3"/>
  <c r="AH59" i="3"/>
  <c r="AG59" i="3"/>
  <c r="AJ58" i="3"/>
  <c r="AI58" i="3"/>
  <c r="AH58" i="3"/>
  <c r="AG58" i="3"/>
  <c r="AJ55" i="3"/>
  <c r="AI55" i="3"/>
  <c r="AH55" i="3"/>
  <c r="AG55" i="3"/>
  <c r="AJ54" i="3"/>
  <c r="AI54" i="3"/>
  <c r="AH54" i="3"/>
  <c r="AG54" i="3"/>
  <c r="AJ53" i="3"/>
  <c r="AI53" i="3"/>
  <c r="AH53" i="3"/>
  <c r="AG53" i="3"/>
  <c r="AJ52" i="3"/>
  <c r="AI52" i="3"/>
  <c r="AH52" i="3"/>
  <c r="AG52" i="3"/>
  <c r="AJ49" i="3"/>
  <c r="AI49" i="3"/>
  <c r="AH49" i="3"/>
  <c r="AG49" i="3"/>
  <c r="AJ48" i="3"/>
  <c r="AI48" i="3"/>
  <c r="AH48" i="3"/>
  <c r="AG48" i="3"/>
  <c r="AJ47" i="3"/>
  <c r="AI47" i="3"/>
  <c r="AH47" i="3"/>
  <c r="AG47" i="3"/>
  <c r="AJ46" i="3"/>
  <c r="AI46" i="3"/>
  <c r="AH46" i="3"/>
  <c r="AG46" i="3"/>
  <c r="AJ45" i="3"/>
  <c r="AI45" i="3"/>
  <c r="AH45" i="3"/>
  <c r="AG45" i="3"/>
  <c r="AJ44" i="3"/>
  <c r="AI44" i="3"/>
  <c r="AH44" i="3"/>
  <c r="AG44" i="3"/>
  <c r="AJ43" i="3"/>
  <c r="AI43" i="3"/>
  <c r="AH43" i="3"/>
  <c r="AG43" i="3"/>
  <c r="AJ42" i="3"/>
  <c r="AI42" i="3"/>
  <c r="AH42" i="3"/>
  <c r="AG42" i="3"/>
  <c r="AJ41" i="3"/>
  <c r="AI41" i="3"/>
  <c r="AH41" i="3"/>
  <c r="AG41" i="3"/>
  <c r="AJ40" i="3"/>
  <c r="AI40" i="3"/>
  <c r="AH40" i="3"/>
  <c r="AG40" i="3"/>
  <c r="AJ39" i="3"/>
  <c r="AI39" i="3"/>
  <c r="AH39" i="3"/>
  <c r="AG39" i="3"/>
  <c r="AJ38" i="3"/>
  <c r="AI38" i="3"/>
  <c r="AH38" i="3"/>
  <c r="AG38" i="3"/>
  <c r="AE65" i="3"/>
  <c r="AD65" i="3"/>
  <c r="AC65" i="3"/>
  <c r="AB65" i="3"/>
  <c r="AE64" i="3"/>
  <c r="AD64" i="3"/>
  <c r="AC64" i="3"/>
  <c r="AB64" i="3"/>
  <c r="AE63" i="3"/>
  <c r="AD63" i="3"/>
  <c r="AC63" i="3"/>
  <c r="AB63" i="3"/>
  <c r="AE62" i="3"/>
  <c r="AD62" i="3"/>
  <c r="AC62" i="3"/>
  <c r="AB62" i="3"/>
  <c r="AE61" i="3"/>
  <c r="AD61" i="3"/>
  <c r="AC61" i="3"/>
  <c r="AB61" i="3"/>
  <c r="AE59" i="3"/>
  <c r="AD59" i="3"/>
  <c r="AC59" i="3"/>
  <c r="AB59" i="3"/>
  <c r="AE58" i="3"/>
  <c r="AD58" i="3"/>
  <c r="AC58" i="3"/>
  <c r="AB58" i="3"/>
  <c r="AE55" i="3"/>
  <c r="AD55" i="3"/>
  <c r="AC55" i="3"/>
  <c r="AB55" i="3"/>
  <c r="AE54" i="3"/>
  <c r="AD54" i="3"/>
  <c r="AC54" i="3"/>
  <c r="AB54" i="3"/>
  <c r="AE53" i="3"/>
  <c r="AD53" i="3"/>
  <c r="AC53" i="3"/>
  <c r="AB53" i="3"/>
  <c r="AE52" i="3"/>
  <c r="AD52" i="3"/>
  <c r="AC52" i="3"/>
  <c r="AB52" i="3"/>
  <c r="AE49" i="3"/>
  <c r="AD49" i="3"/>
  <c r="AC49" i="3"/>
  <c r="AB49" i="3"/>
  <c r="AE48" i="3"/>
  <c r="AD48" i="3"/>
  <c r="AC48" i="3"/>
  <c r="AB48" i="3"/>
  <c r="AE47" i="3"/>
  <c r="AD47" i="3"/>
  <c r="AC47" i="3"/>
  <c r="AB47" i="3"/>
  <c r="AE46" i="3"/>
  <c r="AD46" i="3"/>
  <c r="AC46" i="3"/>
  <c r="AB46" i="3"/>
  <c r="AE45" i="3"/>
  <c r="AD45" i="3"/>
  <c r="AC45" i="3"/>
  <c r="AB45" i="3"/>
  <c r="AE44" i="3"/>
  <c r="AD44" i="3"/>
  <c r="AC44" i="3"/>
  <c r="AB44" i="3"/>
  <c r="AE43" i="3"/>
  <c r="AD43" i="3"/>
  <c r="AC43" i="3"/>
  <c r="AB43" i="3"/>
  <c r="AE42" i="3"/>
  <c r="AD42" i="3"/>
  <c r="AC42" i="3"/>
  <c r="AB42" i="3"/>
  <c r="AE41" i="3"/>
  <c r="AD41" i="3"/>
  <c r="AC41" i="3"/>
  <c r="AB41" i="3"/>
  <c r="AE40" i="3"/>
  <c r="AD40" i="3"/>
  <c r="AC40" i="3"/>
  <c r="AB40" i="3"/>
  <c r="AE39" i="3"/>
  <c r="AD39" i="3"/>
  <c r="AC39" i="3"/>
  <c r="AB39" i="3"/>
  <c r="AE38" i="3"/>
  <c r="AD38" i="3"/>
  <c r="AC38" i="3"/>
  <c r="AB38" i="3"/>
  <c r="Z65" i="3"/>
  <c r="Y65" i="3"/>
  <c r="X65" i="3"/>
  <c r="W65" i="3"/>
  <c r="Z64" i="3"/>
  <c r="Y64" i="3"/>
  <c r="X64" i="3"/>
  <c r="W64" i="3"/>
  <c r="Z63" i="3"/>
  <c r="Y63" i="3"/>
  <c r="X63" i="3"/>
  <c r="W63" i="3"/>
  <c r="Z62" i="3"/>
  <c r="Y62" i="3"/>
  <c r="X62" i="3"/>
  <c r="W62" i="3"/>
  <c r="Z61" i="3"/>
  <c r="Y61" i="3"/>
  <c r="X61" i="3"/>
  <c r="W61" i="3"/>
  <c r="Z59" i="3"/>
  <c r="Y59" i="3"/>
  <c r="X59" i="3"/>
  <c r="W59" i="3"/>
  <c r="Z58" i="3"/>
  <c r="Y58" i="3"/>
  <c r="X58" i="3"/>
  <c r="W58" i="3"/>
  <c r="Z55" i="3"/>
  <c r="Y55" i="3"/>
  <c r="X55" i="3"/>
  <c r="W55" i="3"/>
  <c r="Z54" i="3"/>
  <c r="Y54" i="3"/>
  <c r="X54" i="3"/>
  <c r="W54" i="3"/>
  <c r="Z53" i="3"/>
  <c r="Y53" i="3"/>
  <c r="X53" i="3"/>
  <c r="W53" i="3"/>
  <c r="Z52" i="3"/>
  <c r="Y52" i="3"/>
  <c r="X52" i="3"/>
  <c r="W52" i="3"/>
  <c r="Z49" i="3"/>
  <c r="Y49" i="3"/>
  <c r="X49" i="3"/>
  <c r="W49" i="3"/>
  <c r="Z48" i="3"/>
  <c r="Y48" i="3"/>
  <c r="X48" i="3"/>
  <c r="W48" i="3"/>
  <c r="Z47" i="3"/>
  <c r="Y47" i="3"/>
  <c r="X47" i="3"/>
  <c r="W47" i="3"/>
  <c r="Z46" i="3"/>
  <c r="Y46" i="3"/>
  <c r="X46" i="3"/>
  <c r="W46" i="3"/>
  <c r="Z45" i="3"/>
  <c r="Y45" i="3"/>
  <c r="X45" i="3"/>
  <c r="W45" i="3"/>
  <c r="Z44" i="3"/>
  <c r="Y44" i="3"/>
  <c r="X44" i="3"/>
  <c r="W44" i="3"/>
  <c r="Z43" i="3"/>
  <c r="Y43" i="3"/>
  <c r="X43" i="3"/>
  <c r="W43" i="3"/>
  <c r="Z42" i="3"/>
  <c r="Y42" i="3"/>
  <c r="X42" i="3"/>
  <c r="W42" i="3"/>
  <c r="Z41" i="3"/>
  <c r="Y41" i="3"/>
  <c r="X41" i="3"/>
  <c r="W41" i="3"/>
  <c r="Z40" i="3"/>
  <c r="Y40" i="3"/>
  <c r="X40" i="3"/>
  <c r="W40" i="3"/>
  <c r="Z39" i="3"/>
  <c r="Y39" i="3"/>
  <c r="X39" i="3"/>
  <c r="W39" i="3"/>
  <c r="Z38" i="3"/>
  <c r="Y38" i="3"/>
  <c r="X38" i="3"/>
  <c r="W38" i="3"/>
  <c r="U65" i="3"/>
  <c r="T65" i="3"/>
  <c r="S65" i="3"/>
  <c r="R65" i="3"/>
  <c r="U64" i="3"/>
  <c r="T64" i="3"/>
  <c r="S64" i="3"/>
  <c r="R64" i="3"/>
  <c r="U63" i="3"/>
  <c r="T63" i="3"/>
  <c r="S63" i="3"/>
  <c r="R63" i="3"/>
  <c r="U62" i="3"/>
  <c r="T62" i="3"/>
  <c r="S62" i="3"/>
  <c r="R62" i="3"/>
  <c r="U61" i="3"/>
  <c r="T61" i="3"/>
  <c r="S61" i="3"/>
  <c r="R61" i="3"/>
  <c r="U59" i="3"/>
  <c r="T59" i="3"/>
  <c r="S59" i="3"/>
  <c r="R59" i="3"/>
  <c r="U58" i="3"/>
  <c r="T58" i="3"/>
  <c r="S58" i="3"/>
  <c r="R58" i="3"/>
  <c r="U55" i="3"/>
  <c r="T55" i="3"/>
  <c r="S55" i="3"/>
  <c r="R55" i="3"/>
  <c r="U54" i="3"/>
  <c r="T54" i="3"/>
  <c r="S54" i="3"/>
  <c r="R54" i="3"/>
  <c r="U53" i="3"/>
  <c r="T53" i="3"/>
  <c r="S53" i="3"/>
  <c r="R53" i="3"/>
  <c r="U52" i="3"/>
  <c r="T52" i="3"/>
  <c r="S52" i="3"/>
  <c r="R52" i="3"/>
  <c r="U49" i="3"/>
  <c r="T49" i="3"/>
  <c r="S49" i="3"/>
  <c r="R49" i="3"/>
  <c r="U48" i="3"/>
  <c r="T48" i="3"/>
  <c r="S48" i="3"/>
  <c r="R48" i="3"/>
  <c r="U47" i="3"/>
  <c r="T47" i="3"/>
  <c r="S47" i="3"/>
  <c r="R47" i="3"/>
  <c r="U46" i="3"/>
  <c r="T46" i="3"/>
  <c r="S46" i="3"/>
  <c r="R46" i="3"/>
  <c r="U45" i="3"/>
  <c r="T45" i="3"/>
  <c r="S45" i="3"/>
  <c r="R45" i="3"/>
  <c r="U44" i="3"/>
  <c r="T44" i="3"/>
  <c r="S44" i="3"/>
  <c r="R44" i="3"/>
  <c r="U43" i="3"/>
  <c r="T43" i="3"/>
  <c r="S43" i="3"/>
  <c r="R43" i="3"/>
  <c r="U42" i="3"/>
  <c r="T42" i="3"/>
  <c r="S42" i="3"/>
  <c r="R42" i="3"/>
  <c r="U41" i="3"/>
  <c r="T41" i="3"/>
  <c r="S41" i="3"/>
  <c r="R41" i="3"/>
  <c r="U40" i="3"/>
  <c r="T40" i="3"/>
  <c r="S40" i="3"/>
  <c r="R40" i="3"/>
  <c r="U39" i="3"/>
  <c r="T39" i="3"/>
  <c r="S39" i="3"/>
  <c r="R39" i="3"/>
  <c r="U38" i="3"/>
  <c r="T38" i="3"/>
  <c r="S38" i="3"/>
  <c r="R38" i="3"/>
  <c r="P65" i="3"/>
  <c r="O65" i="3"/>
  <c r="N65" i="3"/>
  <c r="M65" i="3"/>
  <c r="P64" i="3"/>
  <c r="O64" i="3"/>
  <c r="N64" i="3"/>
  <c r="M64" i="3"/>
  <c r="P63" i="3"/>
  <c r="O63" i="3"/>
  <c r="N63" i="3"/>
  <c r="M63" i="3"/>
  <c r="P62" i="3"/>
  <c r="O62" i="3"/>
  <c r="N62" i="3"/>
  <c r="M62" i="3"/>
  <c r="P61" i="3"/>
  <c r="P59" i="3"/>
  <c r="O59" i="3"/>
  <c r="N59" i="3"/>
  <c r="M59" i="3"/>
  <c r="P58" i="3"/>
  <c r="P55" i="3"/>
  <c r="O55" i="3"/>
  <c r="N55" i="3"/>
  <c r="M55" i="3"/>
  <c r="P54" i="3"/>
  <c r="O54" i="3"/>
  <c r="N54" i="3"/>
  <c r="M54" i="3"/>
  <c r="P53" i="3"/>
  <c r="O53" i="3"/>
  <c r="N53" i="3"/>
  <c r="M53" i="3"/>
  <c r="P52" i="3"/>
  <c r="P49" i="3"/>
  <c r="O49" i="3"/>
  <c r="N49" i="3"/>
  <c r="M49" i="3"/>
  <c r="P48" i="3"/>
  <c r="O48" i="3"/>
  <c r="N48" i="3"/>
  <c r="M48" i="3"/>
  <c r="P47" i="3"/>
  <c r="P46" i="3"/>
  <c r="O46" i="3"/>
  <c r="N46" i="3"/>
  <c r="M46" i="3"/>
  <c r="P45" i="3"/>
  <c r="O45" i="3"/>
  <c r="N45" i="3"/>
  <c r="M45" i="3"/>
  <c r="P44" i="3"/>
  <c r="O44" i="3"/>
  <c r="N44" i="3"/>
  <c r="M44" i="3"/>
  <c r="P43" i="3"/>
  <c r="P42" i="3"/>
  <c r="O42" i="3"/>
  <c r="N42" i="3"/>
  <c r="M42" i="3"/>
  <c r="P41" i="3"/>
  <c r="O41" i="3"/>
  <c r="N41" i="3"/>
  <c r="M41" i="3"/>
  <c r="P40" i="3"/>
  <c r="O40" i="3"/>
  <c r="N40" i="3"/>
  <c r="M40" i="3"/>
  <c r="P39" i="3"/>
  <c r="O39" i="3"/>
  <c r="N39" i="3"/>
  <c r="M39" i="3"/>
  <c r="P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K43" i="3"/>
  <c r="I44" i="3"/>
  <c r="J44" i="3"/>
  <c r="K44" i="3"/>
  <c r="I45" i="3"/>
  <c r="J45" i="3"/>
  <c r="K45" i="3"/>
  <c r="I46" i="3"/>
  <c r="J46" i="3"/>
  <c r="K46" i="3"/>
  <c r="K47" i="3"/>
  <c r="I48" i="3"/>
  <c r="J48" i="3"/>
  <c r="K48" i="3"/>
  <c r="I49" i="3"/>
  <c r="J49" i="3"/>
  <c r="K49" i="3"/>
  <c r="K52" i="3"/>
  <c r="I53" i="3"/>
  <c r="J53" i="3"/>
  <c r="K53" i="3"/>
  <c r="I54" i="3"/>
  <c r="J54" i="3"/>
  <c r="K54" i="3"/>
  <c r="I55" i="3"/>
  <c r="J55" i="3"/>
  <c r="K55" i="3"/>
  <c r="K58" i="3"/>
  <c r="I59" i="3"/>
  <c r="J59" i="3"/>
  <c r="K59" i="3"/>
  <c r="K61" i="3"/>
  <c r="I62" i="3"/>
  <c r="J62" i="3"/>
  <c r="K62" i="3"/>
  <c r="I63" i="3"/>
  <c r="J63" i="3"/>
  <c r="K63" i="3"/>
  <c r="I64" i="3"/>
  <c r="J64" i="3"/>
  <c r="K64" i="3"/>
  <c r="I65" i="3"/>
  <c r="J65" i="3"/>
  <c r="K65" i="3"/>
  <c r="H39" i="3"/>
  <c r="H40" i="3"/>
  <c r="H41" i="3"/>
  <c r="H42" i="3"/>
  <c r="H44" i="3"/>
  <c r="H45" i="3"/>
  <c r="H46" i="3"/>
  <c r="H48" i="3"/>
  <c r="H49" i="3"/>
  <c r="H53" i="3"/>
  <c r="H54" i="3"/>
  <c r="H55" i="3"/>
  <c r="H59" i="3"/>
  <c r="H62" i="3"/>
  <c r="H63" i="3"/>
  <c r="H64" i="3"/>
  <c r="H65" i="3"/>
  <c r="AW3" i="3"/>
  <c r="AW109" i="3" s="1"/>
  <c r="AV3" i="3"/>
  <c r="AT3" i="3"/>
  <c r="AT132" i="3" s="1"/>
  <c r="AS3" i="3"/>
  <c r="AR3" i="3"/>
  <c r="AR132" i="3" s="1"/>
  <c r="AQ3" i="3"/>
  <c r="AQ106" i="3" s="1"/>
  <c r="AO3" i="3"/>
  <c r="AO272" i="3" s="1"/>
  <c r="AN3" i="3"/>
  <c r="AM3" i="3"/>
  <c r="AM132" i="3" s="1"/>
  <c r="AL3" i="3"/>
  <c r="AL132" i="3" s="1"/>
  <c r="AJ3" i="3"/>
  <c r="AI3" i="3"/>
  <c r="AI132" i="3" s="1"/>
  <c r="AH3" i="3"/>
  <c r="AH132" i="3" s="1"/>
  <c r="AG3" i="3"/>
  <c r="AE3" i="3"/>
  <c r="AE70" i="3" s="1"/>
  <c r="AD3" i="3"/>
  <c r="AD118" i="3" s="1"/>
  <c r="AC3" i="3"/>
  <c r="AB3" i="3"/>
  <c r="AB132" i="3" s="1"/>
  <c r="Z3" i="3"/>
  <c r="Z105" i="3" s="1"/>
  <c r="Y3" i="3"/>
  <c r="Y132" i="3" s="1"/>
  <c r="X3" i="3"/>
  <c r="X132" i="3" s="1"/>
  <c r="W3" i="3"/>
  <c r="U3" i="3"/>
  <c r="U124" i="3" s="1"/>
  <c r="T3" i="3"/>
  <c r="S3" i="3"/>
  <c r="S132" i="3" s="1"/>
  <c r="R3" i="3"/>
  <c r="R132" i="3"/>
  <c r="P3" i="3"/>
  <c r="P132" i="3" s="1"/>
  <c r="O3" i="3"/>
  <c r="O125" i="3" s="1"/>
  <c r="N3" i="3"/>
  <c r="M3" i="3"/>
  <c r="M109" i="3" s="1"/>
  <c r="J27" i="3"/>
  <c r="I27" i="3"/>
  <c r="I61" i="3" s="1"/>
  <c r="H27" i="3"/>
  <c r="H61" i="3"/>
  <c r="J24" i="3"/>
  <c r="J58" i="3" s="1"/>
  <c r="I24" i="3"/>
  <c r="H24" i="3"/>
  <c r="H58" i="3" s="1"/>
  <c r="J18" i="3"/>
  <c r="J52" i="3" s="1"/>
  <c r="I18" i="3"/>
  <c r="H18" i="3"/>
  <c r="J13" i="3"/>
  <c r="I13" i="3"/>
  <c r="I282" i="3" s="1"/>
  <c r="H13" i="3"/>
  <c r="M47" i="3" s="1"/>
  <c r="J9" i="3"/>
  <c r="I9" i="3"/>
  <c r="H9" i="3"/>
  <c r="H43" i="3" s="1"/>
  <c r="E3" i="3"/>
  <c r="C111" i="3"/>
  <c r="E108" i="3"/>
  <c r="W111" i="3"/>
  <c r="W132" i="3"/>
  <c r="AQ132" i="3"/>
  <c r="BA70" i="3"/>
  <c r="AC309" i="3"/>
  <c r="N106" i="3"/>
  <c r="N132" i="3"/>
  <c r="AH110" i="3"/>
  <c r="AR108" i="3"/>
  <c r="AC132" i="3"/>
  <c r="AW132" i="3"/>
  <c r="AD132" i="3"/>
  <c r="AI105" i="3"/>
  <c r="AC307" i="3"/>
  <c r="N75" i="29"/>
  <c r="H44" i="29"/>
  <c r="H99" i="29"/>
  <c r="H111" i="29" s="1"/>
  <c r="I43" i="29"/>
  <c r="I99" i="29"/>
  <c r="J91" i="29"/>
  <c r="J87" i="29" s="1"/>
  <c r="J75" i="29"/>
  <c r="J63" i="29"/>
  <c r="J44" i="29"/>
  <c r="J99" i="29"/>
  <c r="J111" i="29" s="1"/>
  <c r="AX46" i="29"/>
  <c r="AX41" i="29"/>
  <c r="AX44" i="29"/>
  <c r="AX40" i="29"/>
  <c r="AX27" i="29"/>
  <c r="AX15" i="29"/>
  <c r="AX42" i="29"/>
  <c r="AX99" i="29"/>
  <c r="AX43" i="29"/>
  <c r="AX47" i="29"/>
  <c r="AY99" i="29"/>
  <c r="AY43" i="29"/>
  <c r="AY40" i="29"/>
  <c r="AY47" i="29"/>
  <c r="AY42" i="29"/>
  <c r="AY27" i="29"/>
  <c r="AY15" i="29"/>
  <c r="AY46" i="29"/>
  <c r="AY41" i="29"/>
  <c r="AY44" i="29"/>
  <c r="M95" i="29"/>
  <c r="M75" i="29"/>
  <c r="AB309" i="3"/>
  <c r="AQ309" i="3"/>
  <c r="S317" i="3"/>
  <c r="AB170" i="3"/>
  <c r="AG170" i="3"/>
  <c r="H308" i="3"/>
  <c r="N311" i="3"/>
  <c r="N315" i="3"/>
  <c r="U321" i="3"/>
  <c r="X127" i="3"/>
  <c r="I315" i="3"/>
  <c r="AH127" i="3"/>
  <c r="AV318" i="3"/>
  <c r="AC315" i="3"/>
  <c r="AC321" i="3"/>
  <c r="AH315" i="3"/>
  <c r="AL204" i="3"/>
  <c r="AI124" i="3"/>
  <c r="I308" i="3"/>
  <c r="I311" i="3"/>
  <c r="U307" i="3"/>
  <c r="O318" i="3"/>
  <c r="AD130" i="3"/>
  <c r="AX170" i="3"/>
  <c r="AX204" i="3"/>
  <c r="M204" i="3"/>
  <c r="M253" i="3"/>
  <c r="J311" i="3"/>
  <c r="X316" i="3"/>
  <c r="X317" i="3"/>
  <c r="X318" i="3"/>
  <c r="AC312" i="3"/>
  <c r="AC313" i="3"/>
  <c r="AC314" i="3"/>
  <c r="AC316" i="3"/>
  <c r="AC317" i="3"/>
  <c r="AC318" i="3"/>
  <c r="AH313" i="3"/>
  <c r="AH314" i="3"/>
  <c r="AH317" i="3"/>
  <c r="AH318" i="3"/>
  <c r="AM310" i="3"/>
  <c r="AM318" i="3"/>
  <c r="AR314" i="3"/>
  <c r="AT111" i="3"/>
  <c r="R247" i="3"/>
  <c r="AM118" i="3"/>
  <c r="AD109" i="3"/>
  <c r="N242" i="3"/>
  <c r="AH248" i="3"/>
  <c r="T130" i="3"/>
  <c r="N127" i="3"/>
  <c r="O124" i="3"/>
  <c r="P307" i="3"/>
  <c r="AV170" i="3"/>
  <c r="D99" i="29"/>
  <c r="S99" i="29"/>
  <c r="AE27" i="29"/>
  <c r="N99" i="29"/>
  <c r="X99" i="29"/>
  <c r="AH99" i="29"/>
  <c r="M99" i="29"/>
  <c r="J90" i="29"/>
  <c r="R75" i="29"/>
  <c r="E88" i="29"/>
  <c r="E99" i="29"/>
  <c r="J95" i="29"/>
  <c r="AL63" i="29"/>
  <c r="E92" i="29"/>
  <c r="J88" i="29"/>
  <c r="J92" i="29"/>
  <c r="F94" i="29"/>
  <c r="C94" i="29"/>
  <c r="D91" i="29"/>
  <c r="D87" i="29" s="1"/>
  <c r="J89" i="29"/>
  <c r="J94" i="29"/>
  <c r="C89" i="29"/>
  <c r="F89" i="29"/>
  <c r="H95" i="29"/>
  <c r="H94" i="29"/>
  <c r="H92" i="29"/>
  <c r="H91" i="29"/>
  <c r="H90" i="29"/>
  <c r="H89" i="29"/>
  <c r="H88" i="29"/>
  <c r="N95" i="29"/>
  <c r="N94" i="29"/>
  <c r="N92" i="29"/>
  <c r="N91" i="29"/>
  <c r="N90" i="29"/>
  <c r="N89" i="29"/>
  <c r="N88" i="29"/>
  <c r="AB75" i="29"/>
  <c r="AB95" i="29"/>
  <c r="AB94" i="29"/>
  <c r="AB92" i="29"/>
  <c r="AB91" i="29"/>
  <c r="AB90" i="29"/>
  <c r="AB89" i="29"/>
  <c r="AB88" i="29"/>
  <c r="AV95" i="29"/>
  <c r="AV91" i="29"/>
  <c r="X95" i="29"/>
  <c r="X94" i="29"/>
  <c r="X92" i="29"/>
  <c r="X91" i="29"/>
  <c r="X90" i="29"/>
  <c r="X89" i="29"/>
  <c r="X88" i="29"/>
  <c r="AH95" i="29"/>
  <c r="AH94" i="29"/>
  <c r="AH92" i="29"/>
  <c r="AH91" i="29"/>
  <c r="AH90" i="29"/>
  <c r="AH89" i="29"/>
  <c r="AH88" i="29"/>
  <c r="AR95" i="29"/>
  <c r="AR94" i="29"/>
  <c r="AR92" i="29"/>
  <c r="AR91" i="29"/>
  <c r="AR90" i="29"/>
  <c r="AR89" i="29"/>
  <c r="AR88" i="29"/>
  <c r="S75" i="29"/>
  <c r="X75" i="29"/>
  <c r="C92" i="29"/>
  <c r="F95" i="29"/>
  <c r="E94" i="29"/>
  <c r="D92" i="29"/>
  <c r="F90" i="29"/>
  <c r="E89" i="29"/>
  <c r="D88" i="29"/>
  <c r="C88" i="29"/>
  <c r="C91" i="29"/>
  <c r="E95" i="29"/>
  <c r="D94" i="29"/>
  <c r="F91" i="29"/>
  <c r="E90" i="29"/>
  <c r="D89" i="29"/>
  <c r="M88" i="29"/>
  <c r="M89" i="29"/>
  <c r="M90" i="29"/>
  <c r="M91" i="29"/>
  <c r="M92" i="29"/>
  <c r="M94" i="29"/>
  <c r="R90" i="29"/>
  <c r="R95" i="29"/>
  <c r="W88" i="29"/>
  <c r="W89" i="29"/>
  <c r="W90" i="29"/>
  <c r="W91" i="29"/>
  <c r="W92" i="29"/>
  <c r="W94" i="29"/>
  <c r="W95" i="29"/>
  <c r="AG88" i="29"/>
  <c r="AG92" i="29"/>
  <c r="AL88" i="29"/>
  <c r="AL89" i="29"/>
  <c r="AL87" i="29" s="1"/>
  <c r="AL90" i="29"/>
  <c r="AL91" i="29"/>
  <c r="AL92" i="29"/>
  <c r="AL94" i="29"/>
  <c r="AL95" i="29"/>
  <c r="AQ88" i="29"/>
  <c r="AQ89" i="29"/>
  <c r="AQ90" i="29"/>
  <c r="AQ87" i="29" s="1"/>
  <c r="AQ91" i="29"/>
  <c r="AQ92" i="29"/>
  <c r="AQ94" i="29"/>
  <c r="AL27" i="29"/>
  <c r="R27" i="29"/>
  <c r="M63" i="29"/>
  <c r="AQ63" i="29"/>
  <c r="AL75" i="29"/>
  <c r="AQ75" i="29"/>
  <c r="C95" i="29"/>
  <c r="D95" i="29"/>
  <c r="F92" i="29"/>
  <c r="I91" i="29"/>
  <c r="S88" i="29"/>
  <c r="S89" i="29"/>
  <c r="S90" i="29"/>
  <c r="S91" i="29"/>
  <c r="S92" i="29"/>
  <c r="S94" i="29"/>
  <c r="N114" i="3"/>
  <c r="O113" i="3"/>
  <c r="T129" i="3"/>
  <c r="Y113" i="3"/>
  <c r="Z124" i="3"/>
  <c r="AD129" i="3"/>
  <c r="AD108" i="3"/>
  <c r="AH114" i="3"/>
  <c r="AI113" i="3"/>
  <c r="AM104" i="3"/>
  <c r="K259" i="3"/>
  <c r="P266" i="3"/>
  <c r="P263" i="3"/>
  <c r="P242" i="3"/>
  <c r="P250" i="3"/>
  <c r="U266" i="3"/>
  <c r="U250" i="3"/>
  <c r="U263" i="3"/>
  <c r="U242" i="3"/>
  <c r="M170" i="3"/>
  <c r="R204" i="3"/>
  <c r="P246" i="3"/>
  <c r="E110" i="3"/>
  <c r="O112" i="3"/>
  <c r="T119" i="3"/>
  <c r="Y112" i="3"/>
  <c r="AD119" i="3"/>
  <c r="AH106" i="3"/>
  <c r="AI112" i="3"/>
  <c r="AT104" i="3"/>
  <c r="M263" i="3"/>
  <c r="M259" i="3"/>
  <c r="M239" i="3"/>
  <c r="M247" i="3"/>
  <c r="R263" i="3"/>
  <c r="R253" i="3"/>
  <c r="R264" i="3"/>
  <c r="R243" i="3"/>
  <c r="W263" i="3"/>
  <c r="W264" i="3"/>
  <c r="W243" i="3"/>
  <c r="W259" i="3"/>
  <c r="W239" i="3"/>
  <c r="W253" i="3"/>
  <c r="AB259" i="3"/>
  <c r="AB253" i="3"/>
  <c r="AG264" i="3"/>
  <c r="AL243" i="3"/>
  <c r="R170" i="3"/>
  <c r="W204" i="3"/>
  <c r="AQ204" i="3"/>
  <c r="P256" i="3"/>
  <c r="U246" i="3"/>
  <c r="Z263" i="3"/>
  <c r="E127" i="3"/>
  <c r="E106" i="3"/>
  <c r="S110" i="3"/>
  <c r="AI125" i="3"/>
  <c r="AT128" i="3"/>
  <c r="N243" i="3"/>
  <c r="N256" i="3"/>
  <c r="N246" i="3"/>
  <c r="N240" i="3"/>
  <c r="S254" i="3"/>
  <c r="AC254" i="3"/>
  <c r="AM262" i="3"/>
  <c r="AM249" i="3"/>
  <c r="AR204" i="3"/>
  <c r="W170" i="3"/>
  <c r="H204" i="3"/>
  <c r="AB204" i="3"/>
  <c r="AV204" i="3"/>
  <c r="M243" i="3"/>
  <c r="N250" i="3"/>
  <c r="R239" i="3"/>
  <c r="U256" i="3"/>
  <c r="Z323" i="3"/>
  <c r="AJ323" i="3"/>
  <c r="AO323" i="3"/>
  <c r="AT310" i="3"/>
  <c r="AT313" i="3"/>
  <c r="AH312" i="3"/>
  <c r="AH316" i="3"/>
  <c r="W316" i="3"/>
  <c r="W321" i="3"/>
  <c r="W323" i="3"/>
  <c r="AB311" i="3"/>
  <c r="AB312" i="3"/>
  <c r="AB315" i="3"/>
  <c r="AB316" i="3"/>
  <c r="AB322" i="3"/>
  <c r="AG311" i="3"/>
  <c r="AG312" i="3"/>
  <c r="AL310" i="3"/>
  <c r="AL311" i="3"/>
  <c r="AL316" i="3"/>
  <c r="AL317" i="3"/>
  <c r="AL318" i="3"/>
  <c r="AQ310" i="3"/>
  <c r="AQ311" i="3"/>
  <c r="AQ312" i="3"/>
  <c r="AQ315" i="3"/>
  <c r="AQ316" i="3"/>
  <c r="AQ317" i="3"/>
  <c r="AQ318" i="3"/>
  <c r="AW322" i="3"/>
  <c r="AV313" i="3"/>
  <c r="AV317" i="3"/>
  <c r="I52" i="3"/>
  <c r="R272" i="3"/>
  <c r="R108" i="3"/>
  <c r="R112" i="3"/>
  <c r="R118" i="3"/>
  <c r="R124" i="3"/>
  <c r="R129" i="3"/>
  <c r="R105" i="3"/>
  <c r="R109" i="3"/>
  <c r="R113" i="3"/>
  <c r="R119" i="3"/>
  <c r="R125" i="3"/>
  <c r="R130" i="3"/>
  <c r="AG108" i="3"/>
  <c r="AG124" i="3"/>
  <c r="AG129" i="3"/>
  <c r="AG113" i="3"/>
  <c r="AG119" i="3"/>
  <c r="AV37" i="3"/>
  <c r="AV272" i="3"/>
  <c r="AV115" i="3"/>
  <c r="AV121" i="3"/>
  <c r="AV108" i="3"/>
  <c r="AV112" i="3"/>
  <c r="AV129" i="3"/>
  <c r="AV105" i="3"/>
  <c r="AV119" i="3"/>
  <c r="AV125" i="3"/>
  <c r="AV127" i="3"/>
  <c r="AV110" i="3"/>
  <c r="C128" i="3"/>
  <c r="R111" i="3"/>
  <c r="W115" i="3"/>
  <c r="C272" i="3"/>
  <c r="H282" i="3"/>
  <c r="H316" i="3" s="1"/>
  <c r="AB108" i="3"/>
  <c r="AB112" i="3"/>
  <c r="AB129" i="3"/>
  <c r="AB105" i="3"/>
  <c r="AB119" i="3"/>
  <c r="AB125" i="3"/>
  <c r="AL105" i="3"/>
  <c r="AL109" i="3"/>
  <c r="AL113" i="3"/>
  <c r="AL119" i="3"/>
  <c r="AL125" i="3"/>
  <c r="AL130" i="3"/>
  <c r="AL106" i="3"/>
  <c r="AL110" i="3"/>
  <c r="AL114" i="3"/>
  <c r="AL120" i="3"/>
  <c r="AL127" i="3"/>
  <c r="AL131" i="3"/>
  <c r="C121" i="3"/>
  <c r="C107" i="3"/>
  <c r="R121" i="3"/>
  <c r="W128" i="3"/>
  <c r="AG115" i="3"/>
  <c r="AL124" i="3"/>
  <c r="H278" i="3"/>
  <c r="H312" i="3" s="1"/>
  <c r="N272" i="3"/>
  <c r="N107" i="3"/>
  <c r="N111" i="3"/>
  <c r="N115" i="3"/>
  <c r="N121" i="3"/>
  <c r="N128" i="3"/>
  <c r="N104" i="3"/>
  <c r="N108" i="3"/>
  <c r="N112" i="3"/>
  <c r="N118" i="3"/>
  <c r="N124" i="3"/>
  <c r="N129" i="3"/>
  <c r="AC70" i="3"/>
  <c r="AC111" i="3"/>
  <c r="AC115" i="3"/>
  <c r="AC104" i="3"/>
  <c r="AC108" i="3"/>
  <c r="AC124" i="3"/>
  <c r="AC129" i="3"/>
  <c r="AM106" i="3"/>
  <c r="AM110" i="3"/>
  <c r="AM107" i="3"/>
  <c r="AM111" i="3"/>
  <c r="AM128" i="3"/>
  <c r="AM108" i="3"/>
  <c r="AM119" i="3"/>
  <c r="AM129" i="3"/>
  <c r="AM130" i="3"/>
  <c r="AW70" i="3"/>
  <c r="AW272" i="3"/>
  <c r="AW106" i="3"/>
  <c r="AW110" i="3"/>
  <c r="AW114" i="3"/>
  <c r="AW120" i="3"/>
  <c r="AW127" i="3"/>
  <c r="AW131" i="3"/>
  <c r="AW107" i="3"/>
  <c r="AW111" i="3"/>
  <c r="AW115" i="3"/>
  <c r="AW121" i="3"/>
  <c r="AW128" i="3"/>
  <c r="AW104" i="3"/>
  <c r="AW108" i="3"/>
  <c r="AW112" i="3"/>
  <c r="AW118" i="3"/>
  <c r="AW124" i="3"/>
  <c r="AW129" i="3"/>
  <c r="AW113" i="3"/>
  <c r="AW119" i="3"/>
  <c r="C127" i="3"/>
  <c r="C114" i="3"/>
  <c r="C106" i="3"/>
  <c r="E125" i="3"/>
  <c r="N125" i="3"/>
  <c r="N105" i="3"/>
  <c r="R131" i="3"/>
  <c r="R110" i="3"/>
  <c r="W127" i="3"/>
  <c r="W106" i="3"/>
  <c r="X113" i="3"/>
  <c r="AG114" i="3"/>
  <c r="AH125" i="3"/>
  <c r="AH105" i="3"/>
  <c r="AL104" i="3"/>
  <c r="AL103" i="3" s="1"/>
  <c r="AL111" i="3"/>
  <c r="AM131" i="3"/>
  <c r="AQ120" i="3"/>
  <c r="AV114" i="3"/>
  <c r="AW105" i="3"/>
  <c r="O265" i="3"/>
  <c r="O244" i="3"/>
  <c r="O253" i="3"/>
  <c r="O204" i="3"/>
  <c r="O250" i="3"/>
  <c r="O241" i="3"/>
  <c r="Y265" i="3"/>
  <c r="Y260" i="3"/>
  <c r="Y254" i="3"/>
  <c r="Y248" i="3"/>
  <c r="Y244" i="3"/>
  <c r="Y240" i="3"/>
  <c r="Y264" i="3"/>
  <c r="Y259" i="3"/>
  <c r="Y253" i="3"/>
  <c r="Y247" i="3"/>
  <c r="Y243" i="3"/>
  <c r="Y239" i="3"/>
  <c r="Y263" i="3"/>
  <c r="Y256" i="3"/>
  <c r="Y250" i="3"/>
  <c r="Y246" i="3"/>
  <c r="Y242" i="3"/>
  <c r="Y266" i="3"/>
  <c r="Y245" i="3"/>
  <c r="Y262" i="3"/>
  <c r="Y241" i="3"/>
  <c r="Y204" i="3"/>
  <c r="Y170" i="3"/>
  <c r="Y255" i="3"/>
  <c r="Y249" i="3"/>
  <c r="AI265" i="3"/>
  <c r="AI260" i="3"/>
  <c r="AI254" i="3"/>
  <c r="AI248" i="3"/>
  <c r="AI244" i="3"/>
  <c r="AI240" i="3"/>
  <c r="AI264" i="3"/>
  <c r="AI259" i="3"/>
  <c r="AI253" i="3"/>
  <c r="AI247" i="3"/>
  <c r="AI243" i="3"/>
  <c r="AI239" i="3"/>
  <c r="AI263" i="3"/>
  <c r="AI256" i="3"/>
  <c r="AI250" i="3"/>
  <c r="AI246" i="3"/>
  <c r="AI242" i="3"/>
  <c r="AI255" i="3"/>
  <c r="AI249" i="3"/>
  <c r="AI204" i="3"/>
  <c r="AI170" i="3"/>
  <c r="AI266" i="3"/>
  <c r="AI245" i="3"/>
  <c r="AI262" i="3"/>
  <c r="AI241" i="3"/>
  <c r="AS265" i="3"/>
  <c r="AS260" i="3"/>
  <c r="AS254" i="3"/>
  <c r="AS248" i="3"/>
  <c r="AS244" i="3"/>
  <c r="AS240" i="3"/>
  <c r="AS264" i="3"/>
  <c r="AS259" i="3"/>
  <c r="AS253" i="3"/>
  <c r="AS247" i="3"/>
  <c r="AS243" i="3"/>
  <c r="AS239" i="3"/>
  <c r="AS263" i="3"/>
  <c r="AS256" i="3"/>
  <c r="AS250" i="3"/>
  <c r="AS246" i="3"/>
  <c r="AS242" i="3"/>
  <c r="AS255" i="3"/>
  <c r="AS249" i="3"/>
  <c r="AS266" i="3"/>
  <c r="AS245" i="3"/>
  <c r="AS204" i="3"/>
  <c r="AS170" i="3"/>
  <c r="AS262" i="3"/>
  <c r="AS241" i="3"/>
  <c r="H38" i="3"/>
  <c r="H273" i="3"/>
  <c r="H307" i="3" s="1"/>
  <c r="N43" i="3"/>
  <c r="I278" i="3"/>
  <c r="I312" i="3" s="1"/>
  <c r="O47" i="3"/>
  <c r="J282" i="3"/>
  <c r="O106" i="3"/>
  <c r="O120" i="3"/>
  <c r="O127" i="3"/>
  <c r="O111" i="3"/>
  <c r="O115" i="3"/>
  <c r="O104" i="3"/>
  <c r="T272" i="3"/>
  <c r="T114" i="3"/>
  <c r="T120" i="3"/>
  <c r="T107" i="3"/>
  <c r="T111" i="3"/>
  <c r="T128" i="3"/>
  <c r="T104" i="3"/>
  <c r="Y106" i="3"/>
  <c r="Y110" i="3"/>
  <c r="Y127" i="3"/>
  <c r="Y131" i="3"/>
  <c r="Y115" i="3"/>
  <c r="Y121" i="3"/>
  <c r="AD70" i="3"/>
  <c r="AD272" i="3"/>
  <c r="AD106" i="3"/>
  <c r="AD110" i="3"/>
  <c r="AD114" i="3"/>
  <c r="AD120" i="3"/>
  <c r="AD127" i="3"/>
  <c r="AD131" i="3"/>
  <c r="AD107" i="3"/>
  <c r="AD111" i="3"/>
  <c r="AD115" i="3"/>
  <c r="AD121" i="3"/>
  <c r="AD128" i="3"/>
  <c r="AD104" i="3"/>
  <c r="AI70" i="3"/>
  <c r="AI272" i="3"/>
  <c r="AI106" i="3"/>
  <c r="AI110" i="3"/>
  <c r="AI114" i="3"/>
  <c r="AI120" i="3"/>
  <c r="AI127" i="3"/>
  <c r="AI131" i="3"/>
  <c r="AI107" i="3"/>
  <c r="AI111" i="3"/>
  <c r="AI115" i="3"/>
  <c r="AI121" i="3"/>
  <c r="AI128" i="3"/>
  <c r="AI104" i="3"/>
  <c r="AN70" i="3"/>
  <c r="AN272" i="3"/>
  <c r="AN113" i="3"/>
  <c r="AN119" i="3"/>
  <c r="AN106" i="3"/>
  <c r="AN110" i="3"/>
  <c r="AN127" i="3"/>
  <c r="AN131" i="3"/>
  <c r="AN115" i="3"/>
  <c r="AN121" i="3"/>
  <c r="AN112" i="3"/>
  <c r="AN118" i="3"/>
  <c r="AS113" i="3"/>
  <c r="AS106" i="3"/>
  <c r="AS127" i="3"/>
  <c r="AS115" i="3"/>
  <c r="AS108" i="3"/>
  <c r="AD37" i="3"/>
  <c r="J80" i="3"/>
  <c r="C130" i="3"/>
  <c r="C125" i="3"/>
  <c r="C119" i="3"/>
  <c r="C113" i="3"/>
  <c r="C109" i="3"/>
  <c r="C105" i="3"/>
  <c r="E129" i="3"/>
  <c r="E112" i="3"/>
  <c r="N131" i="3"/>
  <c r="N120" i="3"/>
  <c r="N110" i="3"/>
  <c r="O130" i="3"/>
  <c r="O119" i="3"/>
  <c r="O109" i="3"/>
  <c r="R128" i="3"/>
  <c r="R115" i="3"/>
  <c r="R107" i="3"/>
  <c r="S127" i="3"/>
  <c r="S114" i="3"/>
  <c r="T125" i="3"/>
  <c r="W104" i="3"/>
  <c r="W121" i="3"/>
  <c r="X131" i="3"/>
  <c r="X120" i="3"/>
  <c r="Y130" i="3"/>
  <c r="AB128" i="3"/>
  <c r="AB115" i="3"/>
  <c r="AB107" i="3"/>
  <c r="AC127" i="3"/>
  <c r="AD125" i="3"/>
  <c r="AD113" i="3"/>
  <c r="AD105" i="3"/>
  <c r="AG104" i="3"/>
  <c r="AG121" i="3"/>
  <c r="AH131" i="3"/>
  <c r="AH120" i="3"/>
  <c r="AI130" i="3"/>
  <c r="AI119" i="3"/>
  <c r="AI109" i="3"/>
  <c r="AL129" i="3"/>
  <c r="AL118" i="3"/>
  <c r="AL108" i="3"/>
  <c r="AM127" i="3"/>
  <c r="AS124" i="3"/>
  <c r="AW130" i="3"/>
  <c r="J38" i="3"/>
  <c r="J273" i="3"/>
  <c r="J307" i="3" s="1"/>
  <c r="W37" i="3"/>
  <c r="W272" i="3"/>
  <c r="W108" i="3"/>
  <c r="W112" i="3"/>
  <c r="W118" i="3"/>
  <c r="W124" i="3"/>
  <c r="W103" i="3" s="1"/>
  <c r="W129" i="3"/>
  <c r="W105" i="3"/>
  <c r="W109" i="3"/>
  <c r="W113" i="3"/>
  <c r="W119" i="3"/>
  <c r="W125" i="3"/>
  <c r="W130" i="3"/>
  <c r="AQ37" i="3"/>
  <c r="AQ272" i="3"/>
  <c r="AQ107" i="3"/>
  <c r="AQ111" i="3"/>
  <c r="AQ115" i="3"/>
  <c r="AQ121" i="3"/>
  <c r="AQ128" i="3"/>
  <c r="AQ104" i="3"/>
  <c r="AQ108" i="3"/>
  <c r="AQ112" i="3"/>
  <c r="AQ118" i="3"/>
  <c r="AQ124" i="3"/>
  <c r="AQ129" i="3"/>
  <c r="AQ105" i="3"/>
  <c r="AQ109" i="3"/>
  <c r="AQ113" i="3"/>
  <c r="AQ119" i="3"/>
  <c r="AQ125" i="3"/>
  <c r="AQ130" i="3"/>
  <c r="AQ110" i="3"/>
  <c r="AQ131" i="3"/>
  <c r="AQ114" i="3"/>
  <c r="C104" i="3"/>
  <c r="C115" i="3"/>
  <c r="R104" i="3"/>
  <c r="W107" i="3"/>
  <c r="AB121" i="3"/>
  <c r="AG107" i="3"/>
  <c r="AL112" i="3"/>
  <c r="AQ127" i="3"/>
  <c r="N47" i="3"/>
  <c r="S70" i="3"/>
  <c r="S107" i="3"/>
  <c r="S111" i="3"/>
  <c r="S115" i="3"/>
  <c r="S121" i="3"/>
  <c r="S128" i="3"/>
  <c r="S104" i="3"/>
  <c r="S108" i="3"/>
  <c r="S112" i="3"/>
  <c r="S118" i="3"/>
  <c r="S124" i="3"/>
  <c r="S129" i="3"/>
  <c r="X70" i="3"/>
  <c r="X272" i="3"/>
  <c r="X107" i="3"/>
  <c r="X111" i="3"/>
  <c r="X115" i="3"/>
  <c r="X121" i="3"/>
  <c r="X128" i="3"/>
  <c r="X104" i="3"/>
  <c r="X108" i="3"/>
  <c r="X112" i="3"/>
  <c r="X118" i="3"/>
  <c r="X124" i="3"/>
  <c r="X129" i="3"/>
  <c r="AH272" i="3"/>
  <c r="AH107" i="3"/>
  <c r="AH111" i="3"/>
  <c r="AH115" i="3"/>
  <c r="AH121" i="3"/>
  <c r="AH128" i="3"/>
  <c r="AH104" i="3"/>
  <c r="AH108" i="3"/>
  <c r="AH112" i="3"/>
  <c r="AH118" i="3"/>
  <c r="AH124" i="3"/>
  <c r="AH129" i="3"/>
  <c r="AR70" i="3"/>
  <c r="AR272" i="3"/>
  <c r="AR105" i="3"/>
  <c r="AR109" i="3"/>
  <c r="AR113" i="3"/>
  <c r="AR119" i="3"/>
  <c r="AR125" i="3"/>
  <c r="AR130" i="3"/>
  <c r="AR106" i="3"/>
  <c r="AR110" i="3"/>
  <c r="AR114" i="3"/>
  <c r="AR120" i="3"/>
  <c r="AR127" i="3"/>
  <c r="AR104" i="3"/>
  <c r="AR107" i="3"/>
  <c r="AR111" i="3"/>
  <c r="AR115" i="3"/>
  <c r="AR121" i="3"/>
  <c r="AR128" i="3"/>
  <c r="AR118" i="3"/>
  <c r="AR131" i="3"/>
  <c r="AR124" i="3"/>
  <c r="C131" i="3"/>
  <c r="C120" i="3"/>
  <c r="C110" i="3"/>
  <c r="E130" i="3"/>
  <c r="N113" i="3"/>
  <c r="R120" i="3"/>
  <c r="S130" i="3"/>
  <c r="S109" i="3"/>
  <c r="W114" i="3"/>
  <c r="X125" i="3"/>
  <c r="X105" i="3"/>
  <c r="AB131" i="3"/>
  <c r="AB110" i="3"/>
  <c r="AG127" i="3"/>
  <c r="AG106" i="3"/>
  <c r="AH113" i="3"/>
  <c r="AL121" i="3"/>
  <c r="T265" i="3"/>
  <c r="T260" i="3"/>
  <c r="T254" i="3"/>
  <c r="T248" i="3"/>
  <c r="T244" i="3"/>
  <c r="T240" i="3"/>
  <c r="T264" i="3"/>
  <c r="T259" i="3"/>
  <c r="T253" i="3"/>
  <c r="T247" i="3"/>
  <c r="T243" i="3"/>
  <c r="T239" i="3"/>
  <c r="T204" i="3"/>
  <c r="T170" i="3"/>
  <c r="T263" i="3"/>
  <c r="T256" i="3"/>
  <c r="T250" i="3"/>
  <c r="T246" i="3"/>
  <c r="T242" i="3"/>
  <c r="T266" i="3"/>
  <c r="T245" i="3"/>
  <c r="T262" i="3"/>
  <c r="T241" i="3"/>
  <c r="T255" i="3"/>
  <c r="AD265" i="3"/>
  <c r="AD260" i="3"/>
  <c r="AD254" i="3"/>
  <c r="AD248" i="3"/>
  <c r="AD244" i="3"/>
  <c r="AD240" i="3"/>
  <c r="AD264" i="3"/>
  <c r="AD259" i="3"/>
  <c r="AD253" i="3"/>
  <c r="AD247" i="3"/>
  <c r="AD243" i="3"/>
  <c r="AD239" i="3"/>
  <c r="AD263" i="3"/>
  <c r="AD256" i="3"/>
  <c r="AD250" i="3"/>
  <c r="AD246" i="3"/>
  <c r="AD242" i="3"/>
  <c r="AD249" i="3"/>
  <c r="AD266" i="3"/>
  <c r="AD245" i="3"/>
  <c r="AD204" i="3"/>
  <c r="AD170" i="3"/>
  <c r="AD262" i="3"/>
  <c r="AD241" i="3"/>
  <c r="AN265" i="3"/>
  <c r="AN260" i="3"/>
  <c r="AN254" i="3"/>
  <c r="AN248" i="3"/>
  <c r="AN244" i="3"/>
  <c r="AN240" i="3"/>
  <c r="AN264" i="3"/>
  <c r="AN259" i="3"/>
  <c r="AN253" i="3"/>
  <c r="AN247" i="3"/>
  <c r="AN243" i="3"/>
  <c r="AN239" i="3"/>
  <c r="AN263" i="3"/>
  <c r="AN256" i="3"/>
  <c r="AN250" i="3"/>
  <c r="AN249" i="3"/>
  <c r="AN241" i="3"/>
  <c r="AN266" i="3"/>
  <c r="AN246" i="3"/>
  <c r="AN262" i="3"/>
  <c r="AN245" i="3"/>
  <c r="AN255" i="3"/>
  <c r="AN242" i="3"/>
  <c r="AN204" i="3"/>
  <c r="AN170" i="3"/>
  <c r="O245" i="3"/>
  <c r="N38" i="3"/>
  <c r="I273" i="3"/>
  <c r="I307" i="3" s="1"/>
  <c r="O43" i="3"/>
  <c r="J278" i="3"/>
  <c r="H52" i="3"/>
  <c r="N58" i="3"/>
  <c r="O61" i="3"/>
  <c r="P109" i="3"/>
  <c r="P113" i="3"/>
  <c r="P130" i="3"/>
  <c r="P106" i="3"/>
  <c r="P120" i="3"/>
  <c r="P127" i="3"/>
  <c r="U105" i="3"/>
  <c r="U125" i="3"/>
  <c r="U114" i="3"/>
  <c r="Z70" i="3"/>
  <c r="Z113" i="3"/>
  <c r="Z106" i="3"/>
  <c r="Z127" i="3"/>
  <c r="AE105" i="3"/>
  <c r="AE125" i="3"/>
  <c r="AE114" i="3"/>
  <c r="AJ70" i="3"/>
  <c r="AJ113" i="3"/>
  <c r="AJ106" i="3"/>
  <c r="AJ127" i="3"/>
  <c r="AO108" i="3"/>
  <c r="AO129" i="3"/>
  <c r="AO119" i="3"/>
  <c r="AO110" i="3"/>
  <c r="AO131" i="3"/>
  <c r="AT70" i="3"/>
  <c r="AT108" i="3"/>
  <c r="AT112" i="3"/>
  <c r="AT118" i="3"/>
  <c r="AT124" i="3"/>
  <c r="AT129" i="3"/>
  <c r="AT105" i="3"/>
  <c r="AT109" i="3"/>
  <c r="AT113" i="3"/>
  <c r="AT119" i="3"/>
  <c r="AT125" i="3"/>
  <c r="AT130" i="3"/>
  <c r="AT106" i="3"/>
  <c r="AT110" i="3"/>
  <c r="AT114" i="3"/>
  <c r="AT120" i="3"/>
  <c r="AT127" i="3"/>
  <c r="AT131" i="3"/>
  <c r="AT115" i="3"/>
  <c r="AT121" i="3"/>
  <c r="AI37" i="3"/>
  <c r="C129" i="3"/>
  <c r="C124" i="3"/>
  <c r="C118" i="3"/>
  <c r="C112" i="3"/>
  <c r="C108" i="3"/>
  <c r="E104" i="3"/>
  <c r="E115" i="3"/>
  <c r="E111" i="3"/>
  <c r="M110" i="3"/>
  <c r="N130" i="3"/>
  <c r="N119" i="3"/>
  <c r="N109" i="3"/>
  <c r="O129" i="3"/>
  <c r="O118" i="3"/>
  <c r="O108" i="3"/>
  <c r="P128" i="3"/>
  <c r="P115" i="3"/>
  <c r="P107" i="3"/>
  <c r="R127" i="3"/>
  <c r="R114" i="3"/>
  <c r="R106" i="3"/>
  <c r="S125" i="3"/>
  <c r="S113" i="3"/>
  <c r="S105" i="3"/>
  <c r="T124" i="3"/>
  <c r="T112" i="3"/>
  <c r="U111" i="3"/>
  <c r="W131" i="3"/>
  <c r="W120" i="3"/>
  <c r="W110" i="3"/>
  <c r="X130" i="3"/>
  <c r="X119" i="3"/>
  <c r="X109" i="3"/>
  <c r="Y129" i="3"/>
  <c r="Y118" i="3"/>
  <c r="Y108" i="3"/>
  <c r="Z107" i="3"/>
  <c r="AB127" i="3"/>
  <c r="AB114" i="3"/>
  <c r="AB106" i="3"/>
  <c r="AC125" i="3"/>
  <c r="AC113" i="3"/>
  <c r="AC105" i="3"/>
  <c r="AD124" i="3"/>
  <c r="AD112" i="3"/>
  <c r="AG131" i="3"/>
  <c r="AG120" i="3"/>
  <c r="AG110" i="3"/>
  <c r="AH130" i="3"/>
  <c r="AH119" i="3"/>
  <c r="AH109" i="3"/>
  <c r="AI129" i="3"/>
  <c r="AI118" i="3"/>
  <c r="AI108" i="3"/>
  <c r="AL128" i="3"/>
  <c r="AL115" i="3"/>
  <c r="AL107" i="3"/>
  <c r="AM125" i="3"/>
  <c r="AN124" i="3"/>
  <c r="AR129" i="3"/>
  <c r="AS118" i="3"/>
  <c r="AT107" i="3"/>
  <c r="AW125" i="3"/>
  <c r="Z266" i="3"/>
  <c r="Z262" i="3"/>
  <c r="Z255" i="3"/>
  <c r="Z249" i="3"/>
  <c r="Z245" i="3"/>
  <c r="Z241" i="3"/>
  <c r="Z265" i="3"/>
  <c r="Z260" i="3"/>
  <c r="Z254" i="3"/>
  <c r="Z248" i="3"/>
  <c r="Z244" i="3"/>
  <c r="Z240" i="3"/>
  <c r="Z264" i="3"/>
  <c r="Z259" i="3"/>
  <c r="Z253" i="3"/>
  <c r="Z247" i="3"/>
  <c r="Z243" i="3"/>
  <c r="Z239" i="3"/>
  <c r="AE266" i="3"/>
  <c r="AE262" i="3"/>
  <c r="AE255" i="3"/>
  <c r="AE249" i="3"/>
  <c r="AE245" i="3"/>
  <c r="AE241" i="3"/>
  <c r="AE265" i="3"/>
  <c r="AE260" i="3"/>
  <c r="AE254" i="3"/>
  <c r="AE248" i="3"/>
  <c r="AE244" i="3"/>
  <c r="AE240" i="3"/>
  <c r="AE264" i="3"/>
  <c r="AE259" i="3"/>
  <c r="AE253" i="3"/>
  <c r="AE247" i="3"/>
  <c r="AE243" i="3"/>
  <c r="AE239" i="3"/>
  <c r="AJ266" i="3"/>
  <c r="AJ262" i="3"/>
  <c r="AJ255" i="3"/>
  <c r="AJ249" i="3"/>
  <c r="AJ245" i="3"/>
  <c r="AJ241" i="3"/>
  <c r="AJ265" i="3"/>
  <c r="AJ260" i="3"/>
  <c r="AJ254" i="3"/>
  <c r="AJ248" i="3"/>
  <c r="AJ244" i="3"/>
  <c r="AJ240" i="3"/>
  <c r="AJ264" i="3"/>
  <c r="AJ259" i="3"/>
  <c r="AJ253" i="3"/>
  <c r="AJ247" i="3"/>
  <c r="AJ243" i="3"/>
  <c r="AJ239" i="3"/>
  <c r="AO266" i="3"/>
  <c r="AO245" i="3"/>
  <c r="AO254" i="3"/>
  <c r="AO264" i="3"/>
  <c r="AO243" i="3"/>
  <c r="AO256" i="3"/>
  <c r="AT255" i="3"/>
  <c r="AT265" i="3"/>
  <c r="AT244" i="3"/>
  <c r="AT253" i="3"/>
  <c r="AT246" i="3"/>
  <c r="N170" i="3"/>
  <c r="S170" i="3"/>
  <c r="X170" i="3"/>
  <c r="AC170" i="3"/>
  <c r="AH170" i="3"/>
  <c r="AM170" i="3"/>
  <c r="AR170" i="3"/>
  <c r="AW170" i="3"/>
  <c r="N204" i="3"/>
  <c r="S204" i="3"/>
  <c r="X204" i="3"/>
  <c r="AC204" i="3"/>
  <c r="AH204" i="3"/>
  <c r="AM204" i="3"/>
  <c r="AW204" i="3"/>
  <c r="K240" i="3"/>
  <c r="K244" i="3"/>
  <c r="K248" i="3"/>
  <c r="K254" i="3"/>
  <c r="K260" i="3"/>
  <c r="K265" i="3"/>
  <c r="M240" i="3"/>
  <c r="M244" i="3"/>
  <c r="M248" i="3"/>
  <c r="M254" i="3"/>
  <c r="M260" i="3"/>
  <c r="M265" i="3"/>
  <c r="N266" i="3"/>
  <c r="N262" i="3"/>
  <c r="N255" i="3"/>
  <c r="N249" i="3"/>
  <c r="N245" i="3"/>
  <c r="N241" i="3"/>
  <c r="P239" i="3"/>
  <c r="P243" i="3"/>
  <c r="P247" i="3"/>
  <c r="P253" i="3"/>
  <c r="P259" i="3"/>
  <c r="P264" i="3"/>
  <c r="R240" i="3"/>
  <c r="R244" i="3"/>
  <c r="R248" i="3"/>
  <c r="R254" i="3"/>
  <c r="R260" i="3"/>
  <c r="R265" i="3"/>
  <c r="S241" i="3"/>
  <c r="S245" i="3"/>
  <c r="S249" i="3"/>
  <c r="S255" i="3"/>
  <c r="S262" i="3"/>
  <c r="S266" i="3"/>
  <c r="U239" i="3"/>
  <c r="U243" i="3"/>
  <c r="U247" i="3"/>
  <c r="U253" i="3"/>
  <c r="U259" i="3"/>
  <c r="U264" i="3"/>
  <c r="W240" i="3"/>
  <c r="W244" i="3"/>
  <c r="W248" i="3"/>
  <c r="W254" i="3"/>
  <c r="W260" i="3"/>
  <c r="W265" i="3"/>
  <c r="X241" i="3"/>
  <c r="X245" i="3"/>
  <c r="X265" i="3"/>
  <c r="Z246" i="3"/>
  <c r="AB239" i="3"/>
  <c r="AC248" i="3"/>
  <c r="AE250" i="3"/>
  <c r="AG243" i="3"/>
  <c r="AH254" i="3"/>
  <c r="AJ256" i="3"/>
  <c r="AB263" i="3"/>
  <c r="AB256" i="3"/>
  <c r="AB250" i="3"/>
  <c r="AB246" i="3"/>
  <c r="AB242" i="3"/>
  <c r="AB266" i="3"/>
  <c r="AB262" i="3"/>
  <c r="AB255" i="3"/>
  <c r="AB249" i="3"/>
  <c r="AB245" i="3"/>
  <c r="AB241" i="3"/>
  <c r="AB265" i="3"/>
  <c r="AB260" i="3"/>
  <c r="AB254" i="3"/>
  <c r="AB248" i="3"/>
  <c r="AB244" i="3"/>
  <c r="AB240" i="3"/>
  <c r="AG263" i="3"/>
  <c r="AG256" i="3"/>
  <c r="AG250" i="3"/>
  <c r="AG246" i="3"/>
  <c r="AG242" i="3"/>
  <c r="AG266" i="3"/>
  <c r="AG262" i="3"/>
  <c r="AG255" i="3"/>
  <c r="AG249" i="3"/>
  <c r="AG245" i="3"/>
  <c r="AG241" i="3"/>
  <c r="AG265" i="3"/>
  <c r="AG260" i="3"/>
  <c r="AG254" i="3"/>
  <c r="AG248" i="3"/>
  <c r="AG244" i="3"/>
  <c r="AG240" i="3"/>
  <c r="AL263" i="3"/>
  <c r="AL256" i="3"/>
  <c r="AL250" i="3"/>
  <c r="AL246" i="3"/>
  <c r="AL266" i="3"/>
  <c r="AL262" i="3"/>
  <c r="AL255" i="3"/>
  <c r="AL249" i="3"/>
  <c r="AL259" i="3"/>
  <c r="AL247" i="3"/>
  <c r="AL242" i="3"/>
  <c r="AL265" i="3"/>
  <c r="AL254" i="3"/>
  <c r="AL245" i="3"/>
  <c r="AL241" i="3"/>
  <c r="AL264" i="3"/>
  <c r="AL253" i="3"/>
  <c r="AL244" i="3"/>
  <c r="AL240" i="3"/>
  <c r="AQ263" i="3"/>
  <c r="AQ256" i="3"/>
  <c r="AQ250" i="3"/>
  <c r="AQ246" i="3"/>
  <c r="AQ242" i="3"/>
  <c r="AQ266" i="3"/>
  <c r="AQ262" i="3"/>
  <c r="AQ255" i="3"/>
  <c r="AQ249" i="3"/>
  <c r="AQ245" i="3"/>
  <c r="AQ241" i="3"/>
  <c r="AQ265" i="3"/>
  <c r="AQ260" i="3"/>
  <c r="AQ254" i="3"/>
  <c r="AQ248" i="3"/>
  <c r="AQ244" i="3"/>
  <c r="AQ240" i="3"/>
  <c r="AQ253" i="3"/>
  <c r="AQ247" i="3"/>
  <c r="AQ264" i="3"/>
  <c r="AQ243" i="3"/>
  <c r="AV263" i="3"/>
  <c r="AV256" i="3"/>
  <c r="AV250" i="3"/>
  <c r="AV246" i="3"/>
  <c r="AV242" i="3"/>
  <c r="AV266" i="3"/>
  <c r="AV262" i="3"/>
  <c r="AV255" i="3"/>
  <c r="AV249" i="3"/>
  <c r="AV245" i="3"/>
  <c r="AV241" i="3"/>
  <c r="AV265" i="3"/>
  <c r="AV260" i="3"/>
  <c r="AV254" i="3"/>
  <c r="AV248" i="3"/>
  <c r="AV244" i="3"/>
  <c r="AV240" i="3"/>
  <c r="AV259" i="3"/>
  <c r="AV239" i="3"/>
  <c r="AV253" i="3"/>
  <c r="AV247" i="3"/>
  <c r="K241" i="3"/>
  <c r="K245" i="3"/>
  <c r="K249" i="3"/>
  <c r="K255" i="3"/>
  <c r="K262" i="3"/>
  <c r="K266" i="3"/>
  <c r="M241" i="3"/>
  <c r="M245" i="3"/>
  <c r="M249" i="3"/>
  <c r="M255" i="3"/>
  <c r="M262" i="3"/>
  <c r="M266" i="3"/>
  <c r="N265" i="3"/>
  <c r="N260" i="3"/>
  <c r="N254" i="3"/>
  <c r="N248" i="3"/>
  <c r="N244" i="3"/>
  <c r="P240" i="3"/>
  <c r="P244" i="3"/>
  <c r="P248" i="3"/>
  <c r="P254" i="3"/>
  <c r="P260" i="3"/>
  <c r="P265" i="3"/>
  <c r="R241" i="3"/>
  <c r="R245" i="3"/>
  <c r="R249" i="3"/>
  <c r="R255" i="3"/>
  <c r="R262" i="3"/>
  <c r="R266" i="3"/>
  <c r="S242" i="3"/>
  <c r="S246" i="3"/>
  <c r="S250" i="3"/>
  <c r="S256" i="3"/>
  <c r="S263" i="3"/>
  <c r="U240" i="3"/>
  <c r="U244" i="3"/>
  <c r="U248" i="3"/>
  <c r="U254" i="3"/>
  <c r="U260" i="3"/>
  <c r="U265" i="3"/>
  <c r="W241" i="3"/>
  <c r="W245" i="3"/>
  <c r="W249" i="3"/>
  <c r="W255" i="3"/>
  <c r="W262" i="3"/>
  <c r="W266" i="3"/>
  <c r="X242" i="3"/>
  <c r="Z250" i="3"/>
  <c r="AB243" i="3"/>
  <c r="AB264" i="3"/>
  <c r="AE256" i="3"/>
  <c r="AG247" i="3"/>
  <c r="AH240" i="3"/>
  <c r="AJ242" i="3"/>
  <c r="AJ263" i="3"/>
  <c r="AL260" i="3"/>
  <c r="AQ259" i="3"/>
  <c r="X264" i="3"/>
  <c r="X259" i="3"/>
  <c r="X253" i="3"/>
  <c r="X247" i="3"/>
  <c r="X263" i="3"/>
  <c r="X256" i="3"/>
  <c r="X250" i="3"/>
  <c r="X246" i="3"/>
  <c r="X266" i="3"/>
  <c r="X262" i="3"/>
  <c r="X255" i="3"/>
  <c r="X249" i="3"/>
  <c r="AC264" i="3"/>
  <c r="AC259" i="3"/>
  <c r="AC253" i="3"/>
  <c r="AC247" i="3"/>
  <c r="AC243" i="3"/>
  <c r="AC239" i="3"/>
  <c r="AC263" i="3"/>
  <c r="AC256" i="3"/>
  <c r="AC250" i="3"/>
  <c r="AC246" i="3"/>
  <c r="AC242" i="3"/>
  <c r="AC266" i="3"/>
  <c r="AC262" i="3"/>
  <c r="AC255" i="3"/>
  <c r="AC249" i="3"/>
  <c r="AC245" i="3"/>
  <c r="AC241" i="3"/>
  <c r="AH264" i="3"/>
  <c r="AH259" i="3"/>
  <c r="AH253" i="3"/>
  <c r="AH247" i="3"/>
  <c r="AH243" i="3"/>
  <c r="AH239" i="3"/>
  <c r="AH263" i="3"/>
  <c r="AH256" i="3"/>
  <c r="AH250" i="3"/>
  <c r="AH246" i="3"/>
  <c r="AH242" i="3"/>
  <c r="AH266" i="3"/>
  <c r="AH262" i="3"/>
  <c r="AH255" i="3"/>
  <c r="AH249" i="3"/>
  <c r="AH245" i="3"/>
  <c r="AH241" i="3"/>
  <c r="AM264" i="3"/>
  <c r="AM259" i="3"/>
  <c r="AM253" i="3"/>
  <c r="AM247" i="3"/>
  <c r="AM243" i="3"/>
  <c r="AM239" i="3"/>
  <c r="AM263" i="3"/>
  <c r="AM256" i="3"/>
  <c r="AM250" i="3"/>
  <c r="AM246" i="3"/>
  <c r="AM242" i="3"/>
  <c r="AM260" i="3"/>
  <c r="AM248" i="3"/>
  <c r="AM240" i="3"/>
  <c r="AM266" i="3"/>
  <c r="AM255" i="3"/>
  <c r="AM245" i="3"/>
  <c r="AM265" i="3"/>
  <c r="AM254" i="3"/>
  <c r="AM244" i="3"/>
  <c r="AR264" i="3"/>
  <c r="AR259" i="3"/>
  <c r="AR253" i="3"/>
  <c r="AR247" i="3"/>
  <c r="AR243" i="3"/>
  <c r="AR239" i="3"/>
  <c r="AR263" i="3"/>
  <c r="AR256" i="3"/>
  <c r="AR250" i="3"/>
  <c r="AR246" i="3"/>
  <c r="AR242" i="3"/>
  <c r="AR266" i="3"/>
  <c r="AR262" i="3"/>
  <c r="AR255" i="3"/>
  <c r="AR249" i="3"/>
  <c r="AR245" i="3"/>
  <c r="AR241" i="3"/>
  <c r="AR265" i="3"/>
  <c r="AR244" i="3"/>
  <c r="AR260" i="3"/>
  <c r="AR240" i="3"/>
  <c r="AR254" i="3"/>
  <c r="AW264" i="3"/>
  <c r="AW259" i="3"/>
  <c r="AW253" i="3"/>
  <c r="AW247" i="3"/>
  <c r="AW243" i="3"/>
  <c r="AW239" i="3"/>
  <c r="AW263" i="3"/>
  <c r="AW256" i="3"/>
  <c r="AW250" i="3"/>
  <c r="AW246" i="3"/>
  <c r="AW242" i="3"/>
  <c r="AW266" i="3"/>
  <c r="AW262" i="3"/>
  <c r="AW255" i="3"/>
  <c r="AW249" i="3"/>
  <c r="AW245" i="3"/>
  <c r="AW241" i="3"/>
  <c r="AW248" i="3"/>
  <c r="AW265" i="3"/>
  <c r="AW244" i="3"/>
  <c r="AW260" i="3"/>
  <c r="AW240" i="3"/>
  <c r="P170" i="3"/>
  <c r="U170" i="3"/>
  <c r="Z170" i="3"/>
  <c r="AE170" i="3"/>
  <c r="AJ170" i="3"/>
  <c r="P204" i="3"/>
  <c r="U204" i="3"/>
  <c r="Z204" i="3"/>
  <c r="AE204" i="3"/>
  <c r="AJ204" i="3"/>
  <c r="AO204" i="3"/>
  <c r="K242" i="3"/>
  <c r="K246" i="3"/>
  <c r="K250" i="3"/>
  <c r="K256" i="3"/>
  <c r="M242" i="3"/>
  <c r="M246" i="3"/>
  <c r="M250" i="3"/>
  <c r="M256" i="3"/>
  <c r="N239" i="3"/>
  <c r="N264" i="3"/>
  <c r="N259" i="3"/>
  <c r="N253" i="3"/>
  <c r="N247" i="3"/>
  <c r="P241" i="3"/>
  <c r="P245" i="3"/>
  <c r="P249" i="3"/>
  <c r="P255" i="3"/>
  <c r="P262" i="3"/>
  <c r="R242" i="3"/>
  <c r="R246" i="3"/>
  <c r="R250" i="3"/>
  <c r="R256" i="3"/>
  <c r="S239" i="3"/>
  <c r="S243" i="3"/>
  <c r="S247" i="3"/>
  <c r="S253" i="3"/>
  <c r="S259" i="3"/>
  <c r="U241" i="3"/>
  <c r="U245" i="3"/>
  <c r="U249" i="3"/>
  <c r="U255" i="3"/>
  <c r="U262" i="3"/>
  <c r="W242" i="3"/>
  <c r="W246" i="3"/>
  <c r="W250" i="3"/>
  <c r="W256" i="3"/>
  <c r="X239" i="3"/>
  <c r="X243" i="3"/>
  <c r="X254" i="3"/>
  <c r="Z256" i="3"/>
  <c r="AB247" i="3"/>
  <c r="AC240" i="3"/>
  <c r="AC260" i="3"/>
  <c r="AE242" i="3"/>
  <c r="AE263" i="3"/>
  <c r="AG253" i="3"/>
  <c r="AH244" i="3"/>
  <c r="AH265" i="3"/>
  <c r="AJ246" i="3"/>
  <c r="AL239" i="3"/>
  <c r="AM241" i="3"/>
  <c r="AR248" i="3"/>
  <c r="AV243" i="3"/>
  <c r="Y310" i="3"/>
  <c r="W307" i="3"/>
  <c r="W308" i="3"/>
  <c r="AB307" i="3"/>
  <c r="AL309" i="3"/>
  <c r="S311" i="3"/>
  <c r="S313" i="3"/>
  <c r="S315" i="3"/>
  <c r="X310" i="3"/>
  <c r="AO27" i="29"/>
  <c r="F44" i="29"/>
  <c r="AB27" i="29"/>
  <c r="AV27" i="29"/>
  <c r="K27" i="29"/>
  <c r="H41" i="29"/>
  <c r="Z27" i="29"/>
  <c r="AT27" i="29"/>
  <c r="U27" i="29"/>
  <c r="H42" i="29"/>
  <c r="K113" i="29"/>
  <c r="W27" i="29"/>
  <c r="AG27" i="29"/>
  <c r="AQ27" i="29"/>
  <c r="H27" i="29"/>
  <c r="F47" i="29"/>
  <c r="K40" i="29"/>
  <c r="AE112" i="29"/>
  <c r="AN15" i="29"/>
  <c r="J43" i="29"/>
  <c r="K112" i="29"/>
  <c r="P15" i="29"/>
  <c r="M27" i="29"/>
  <c r="F42" i="29"/>
  <c r="H46" i="29"/>
  <c r="K43" i="29"/>
  <c r="P112" i="29"/>
  <c r="U112" i="29"/>
  <c r="Z112" i="29"/>
  <c r="AJ112" i="29"/>
  <c r="AO112" i="29"/>
  <c r="AT112" i="29"/>
  <c r="K15" i="29"/>
  <c r="P27" i="29"/>
  <c r="AJ27" i="29"/>
  <c r="F40" i="29"/>
  <c r="H47" i="29"/>
  <c r="K44" i="29"/>
  <c r="AW46" i="29"/>
  <c r="AW43" i="29"/>
  <c r="AW41" i="29"/>
  <c r="S15" i="29"/>
  <c r="AC15" i="29"/>
  <c r="AH15" i="29"/>
  <c r="AM15" i="29"/>
  <c r="AW15" i="29"/>
  <c r="D44" i="29"/>
  <c r="I42" i="29"/>
  <c r="N40" i="29"/>
  <c r="N42" i="29"/>
  <c r="N44" i="29"/>
  <c r="N46" i="29"/>
  <c r="S40" i="29"/>
  <c r="S42" i="29"/>
  <c r="S43" i="29"/>
  <c r="S46" i="29"/>
  <c r="S47" i="29"/>
  <c r="X43" i="29"/>
  <c r="AC44" i="29"/>
  <c r="AH46" i="29"/>
  <c r="AH39" i="29" s="1"/>
  <c r="AM47" i="29"/>
  <c r="AW40" i="29"/>
  <c r="AD47" i="29"/>
  <c r="AD46" i="29"/>
  <c r="AD44" i="29"/>
  <c r="AD43" i="29"/>
  <c r="AD42" i="29"/>
  <c r="AD41" i="29"/>
  <c r="AD39" i="29" s="1"/>
  <c r="AD40" i="29"/>
  <c r="AS47" i="29"/>
  <c r="AS46" i="29"/>
  <c r="AS44" i="29"/>
  <c r="AS43" i="29"/>
  <c r="AS42" i="29"/>
  <c r="AS41" i="29"/>
  <c r="AS40" i="29"/>
  <c r="T15" i="29"/>
  <c r="AS15" i="29"/>
  <c r="D40" i="29"/>
  <c r="D43" i="29"/>
  <c r="D39" i="29" s="1"/>
  <c r="E47" i="29"/>
  <c r="E44" i="29"/>
  <c r="E42" i="29"/>
  <c r="E40" i="29"/>
  <c r="I41" i="29"/>
  <c r="J42" i="29"/>
  <c r="I46" i="29"/>
  <c r="J47" i="29"/>
  <c r="O40" i="29"/>
  <c r="O41" i="29"/>
  <c r="O42" i="29"/>
  <c r="O43" i="29"/>
  <c r="O44" i="29"/>
  <c r="O46" i="29"/>
  <c r="O47" i="29"/>
  <c r="T40" i="29"/>
  <c r="T39" i="29" s="1"/>
  <c r="T41" i="29"/>
  <c r="T42" i="29"/>
  <c r="T43" i="29"/>
  <c r="T44" i="29"/>
  <c r="T46" i="29"/>
  <c r="T47" i="29"/>
  <c r="X44" i="29"/>
  <c r="AC41" i="29"/>
  <c r="AC39" i="29" s="1"/>
  <c r="AC46" i="29"/>
  <c r="AH42" i="29"/>
  <c r="AH47" i="29"/>
  <c r="AM43" i="29"/>
  <c r="AR40" i="29"/>
  <c r="AR44" i="29"/>
  <c r="AW42" i="29"/>
  <c r="S112" i="29"/>
  <c r="AM112" i="29"/>
  <c r="P113" i="29"/>
  <c r="U113" i="29"/>
  <c r="Z113" i="29"/>
  <c r="AE113" i="29"/>
  <c r="AJ113" i="29"/>
  <c r="AO113" i="29"/>
  <c r="AT113" i="29"/>
  <c r="W114" i="29"/>
  <c r="AB114" i="29"/>
  <c r="AG114" i="29"/>
  <c r="AL114" i="29"/>
  <c r="AQ114" i="29"/>
  <c r="AV114" i="29"/>
  <c r="X115" i="29"/>
  <c r="AC115" i="29"/>
  <c r="AH115" i="29"/>
  <c r="AM115" i="29"/>
  <c r="AR115" i="29"/>
  <c r="AW115" i="29"/>
  <c r="AT116" i="29"/>
  <c r="AB118" i="29"/>
  <c r="AG118" i="29"/>
  <c r="AL118" i="29"/>
  <c r="AQ118" i="29"/>
  <c r="AV118" i="29"/>
  <c r="T119" i="29"/>
  <c r="Y119" i="29"/>
  <c r="X15" i="29"/>
  <c r="AR15" i="29"/>
  <c r="I47" i="29"/>
  <c r="N41" i="29"/>
  <c r="N43" i="29"/>
  <c r="N47" i="29"/>
  <c r="S41" i="29"/>
  <c r="S39" i="29" s="1"/>
  <c r="S44" i="29"/>
  <c r="AC40" i="29"/>
  <c r="AH41" i="29"/>
  <c r="AM42" i="29"/>
  <c r="AR43" i="29"/>
  <c r="Y47" i="29"/>
  <c r="Y46" i="29"/>
  <c r="Y44" i="29"/>
  <c r="Y39" i="29" s="1"/>
  <c r="Y43" i="29"/>
  <c r="Y42" i="29"/>
  <c r="Y41" i="29"/>
  <c r="AI47" i="29"/>
  <c r="AI46" i="29"/>
  <c r="AI44" i="29"/>
  <c r="AI43" i="29"/>
  <c r="AI42" i="29"/>
  <c r="AI39" i="29" s="1"/>
  <c r="AI41" i="29"/>
  <c r="AI40" i="29"/>
  <c r="Y15" i="29"/>
  <c r="Z47" i="29"/>
  <c r="Z46" i="29"/>
  <c r="Z44" i="29"/>
  <c r="Z43" i="29"/>
  <c r="Z42" i="29"/>
  <c r="Z41" i="29"/>
  <c r="AE47" i="29"/>
  <c r="AE46" i="29"/>
  <c r="AE44" i="29"/>
  <c r="AE43" i="29"/>
  <c r="AE42" i="29"/>
  <c r="AE41" i="29"/>
  <c r="AE40" i="29"/>
  <c r="AE39" i="29" s="1"/>
  <c r="AJ47" i="29"/>
  <c r="AJ46" i="29"/>
  <c r="AJ44" i="29"/>
  <c r="AJ43" i="29"/>
  <c r="AJ39" i="29" s="1"/>
  <c r="AJ42" i="29"/>
  <c r="AJ41" i="29"/>
  <c r="AJ40" i="29"/>
  <c r="AO47" i="29"/>
  <c r="AO46" i="29"/>
  <c r="AO44" i="29"/>
  <c r="AO43" i="29"/>
  <c r="AO42" i="29"/>
  <c r="AO41" i="29"/>
  <c r="AO40" i="29"/>
  <c r="AT47" i="29"/>
  <c r="AT46" i="29"/>
  <c r="AT44" i="29"/>
  <c r="AT43" i="29"/>
  <c r="AT42" i="29"/>
  <c r="AT41" i="29"/>
  <c r="AT39" i="29" s="1"/>
  <c r="AT40" i="29"/>
  <c r="I15" i="29"/>
  <c r="U15" i="29"/>
  <c r="Z15" i="29"/>
  <c r="AE15" i="29"/>
  <c r="AJ15" i="29"/>
  <c r="AO15" i="29"/>
  <c r="AT15" i="29"/>
  <c r="I27" i="29"/>
  <c r="N27" i="29"/>
  <c r="S27" i="29"/>
  <c r="X27" i="29"/>
  <c r="AC27" i="29"/>
  <c r="AH27" i="29"/>
  <c r="AM27" i="29"/>
  <c r="AR27" i="29"/>
  <c r="AW27" i="29"/>
  <c r="D47" i="29"/>
  <c r="D42" i="29"/>
  <c r="F46" i="29"/>
  <c r="F43" i="29"/>
  <c r="F41" i="29"/>
  <c r="H40" i="29"/>
  <c r="H43" i="29"/>
  <c r="H39" i="29" s="1"/>
  <c r="I40" i="29"/>
  <c r="J41" i="29"/>
  <c r="K42" i="29"/>
  <c r="I44" i="29"/>
  <c r="J46" i="29"/>
  <c r="K47" i="29"/>
  <c r="P40" i="29"/>
  <c r="P41" i="29"/>
  <c r="P42" i="29"/>
  <c r="P43" i="29"/>
  <c r="P44" i="29"/>
  <c r="P46" i="29"/>
  <c r="P47" i="29"/>
  <c r="U40" i="29"/>
  <c r="U41" i="29"/>
  <c r="U42" i="29"/>
  <c r="U43" i="29"/>
  <c r="U44" i="29"/>
  <c r="U46" i="29"/>
  <c r="U47" i="29"/>
  <c r="X41" i="29"/>
  <c r="X46" i="29"/>
  <c r="AC42" i="29"/>
  <c r="AC47" i="29"/>
  <c r="AH43" i="29"/>
  <c r="AM40" i="29"/>
  <c r="AM44" i="29"/>
  <c r="AR41" i="29"/>
  <c r="AR46" i="29"/>
  <c r="AW44" i="29"/>
  <c r="AN47" i="29"/>
  <c r="AN46" i="29"/>
  <c r="AN44" i="29"/>
  <c r="AN43" i="29"/>
  <c r="AN42" i="29"/>
  <c r="AN41" i="29"/>
  <c r="AN40" i="29"/>
  <c r="J15" i="29"/>
  <c r="AD15" i="29"/>
  <c r="AI15" i="29"/>
  <c r="W47" i="29"/>
  <c r="W46" i="29"/>
  <c r="W44" i="29"/>
  <c r="W43" i="29"/>
  <c r="W39" i="29" s="1"/>
  <c r="W42" i="29"/>
  <c r="W41" i="29"/>
  <c r="W40" i="29"/>
  <c r="W99" i="29"/>
  <c r="AB47" i="29"/>
  <c r="AB46" i="29"/>
  <c r="AB44" i="29"/>
  <c r="AB43" i="29"/>
  <c r="AB42" i="29"/>
  <c r="AB41" i="29"/>
  <c r="AB40" i="29"/>
  <c r="AB99" i="29"/>
  <c r="AB111" i="29" s="1"/>
  <c r="AG47" i="29"/>
  <c r="AG46" i="29"/>
  <c r="AG44" i="29"/>
  <c r="AG43" i="29"/>
  <c r="AG42" i="29"/>
  <c r="AG41" i="29"/>
  <c r="AG40" i="29"/>
  <c r="AG99" i="29"/>
  <c r="AG111" i="29" s="1"/>
  <c r="AL47" i="29"/>
  <c r="AL46" i="29"/>
  <c r="AL44" i="29"/>
  <c r="AL43" i="29"/>
  <c r="AL39" i="29" s="1"/>
  <c r="AL42" i="29"/>
  <c r="AL41" i="29"/>
  <c r="AL40" i="29"/>
  <c r="AL99" i="29"/>
  <c r="AQ47" i="29"/>
  <c r="AQ46" i="29"/>
  <c r="AQ44" i="29"/>
  <c r="AQ43" i="29"/>
  <c r="AQ39" i="29" s="1"/>
  <c r="AQ42" i="29"/>
  <c r="AQ41" i="29"/>
  <c r="AQ40" i="29"/>
  <c r="AQ99" i="29"/>
  <c r="AV47" i="29"/>
  <c r="AV44" i="29"/>
  <c r="AV42" i="29"/>
  <c r="AV40" i="29"/>
  <c r="AV39" i="29" s="1"/>
  <c r="AV99" i="29"/>
  <c r="AV46" i="29"/>
  <c r="AV43" i="29"/>
  <c r="AV41" i="29"/>
  <c r="H15" i="29"/>
  <c r="M15" i="29"/>
  <c r="N15" i="29"/>
  <c r="O15" i="29"/>
  <c r="R15" i="29"/>
  <c r="W15" i="29"/>
  <c r="AB15" i="29"/>
  <c r="AG15" i="29"/>
  <c r="AL15" i="29"/>
  <c r="AQ15" i="29"/>
  <c r="AV15" i="29"/>
  <c r="J27" i="29"/>
  <c r="O27" i="29"/>
  <c r="T27" i="29"/>
  <c r="Y27" i="29"/>
  <c r="AD27" i="29"/>
  <c r="AI27" i="29"/>
  <c r="AN27" i="29"/>
  <c r="AS27" i="29"/>
  <c r="D46" i="29"/>
  <c r="D41" i="29"/>
  <c r="E46" i="29"/>
  <c r="E43" i="29"/>
  <c r="E41" i="29"/>
  <c r="J40" i="29"/>
  <c r="K41" i="29"/>
  <c r="M40" i="29"/>
  <c r="M41" i="29"/>
  <c r="M42" i="29"/>
  <c r="M43" i="29"/>
  <c r="M44" i="29"/>
  <c r="M46" i="29"/>
  <c r="M47" i="29"/>
  <c r="R40" i="29"/>
  <c r="R41" i="29"/>
  <c r="R42" i="29"/>
  <c r="R43" i="29"/>
  <c r="R44" i="29"/>
  <c r="R46" i="29"/>
  <c r="R47" i="29"/>
  <c r="X40" i="29"/>
  <c r="X42" i="29"/>
  <c r="X47" i="29"/>
  <c r="AC43" i="29"/>
  <c r="AH40" i="29"/>
  <c r="AH44" i="29"/>
  <c r="AM41" i="29"/>
  <c r="AM46" i="29"/>
  <c r="AR42" i="29"/>
  <c r="AR47" i="29"/>
  <c r="AW47" i="29"/>
  <c r="T112" i="29"/>
  <c r="Y112" i="29"/>
  <c r="AD112" i="29"/>
  <c r="AI112" i="29"/>
  <c r="AN112" i="29"/>
  <c r="AS112" i="29"/>
  <c r="R113" i="29"/>
  <c r="W113" i="29"/>
  <c r="AB113" i="29"/>
  <c r="AG113" i="29"/>
  <c r="AL113" i="29"/>
  <c r="AQ113" i="29"/>
  <c r="AV113" i="29"/>
  <c r="X114" i="29"/>
  <c r="AC114" i="29"/>
  <c r="AH114" i="29"/>
  <c r="AM114" i="29"/>
  <c r="AR114" i="29"/>
  <c r="AW114" i="29"/>
  <c r="Y115" i="29"/>
  <c r="AD115" i="29"/>
  <c r="AI115" i="29"/>
  <c r="AN115" i="29"/>
  <c r="AS115" i="29"/>
  <c r="AQ116" i="29"/>
  <c r="AV116" i="29"/>
  <c r="AC118" i="29"/>
  <c r="AH118" i="29"/>
  <c r="AM118" i="29"/>
  <c r="AR118" i="29"/>
  <c r="AW118" i="29"/>
  <c r="K119" i="29"/>
  <c r="P119" i="29"/>
  <c r="U119" i="29"/>
  <c r="Z119" i="29"/>
  <c r="S113" i="29"/>
  <c r="X113" i="29"/>
  <c r="AC113" i="29"/>
  <c r="AH113" i="29"/>
  <c r="AM113" i="29"/>
  <c r="AR113" i="29"/>
  <c r="AW113" i="29"/>
  <c r="Y114" i="29"/>
  <c r="AD114" i="29"/>
  <c r="AI114" i="29"/>
  <c r="AN114" i="29"/>
  <c r="AS114" i="29"/>
  <c r="U115" i="29"/>
  <c r="Z115" i="29"/>
  <c r="AE115" i="29"/>
  <c r="AJ115" i="29"/>
  <c r="AO115" i="29"/>
  <c r="AT115" i="29"/>
  <c r="AR116" i="29"/>
  <c r="AW116" i="29"/>
  <c r="AD118" i="29"/>
  <c r="AI118" i="29"/>
  <c r="AN118" i="29"/>
  <c r="AS118" i="29"/>
  <c r="R119" i="29"/>
  <c r="W119" i="29"/>
  <c r="R112" i="29"/>
  <c r="W112" i="29"/>
  <c r="AB112" i="29"/>
  <c r="AG112" i="29"/>
  <c r="AL112" i="29"/>
  <c r="AQ112" i="29"/>
  <c r="T113" i="29"/>
  <c r="Y113" i="29"/>
  <c r="AD113" i="29"/>
  <c r="AI113" i="29"/>
  <c r="AN113" i="29"/>
  <c r="AS113" i="29"/>
  <c r="U114" i="29"/>
  <c r="Z114" i="29"/>
  <c r="AE114" i="29"/>
  <c r="AJ114" i="29"/>
  <c r="AO114" i="29"/>
  <c r="AT114" i="29"/>
  <c r="W115" i="29"/>
  <c r="AB115" i="29"/>
  <c r="AG115" i="29"/>
  <c r="AL115" i="29"/>
  <c r="AQ115" i="29"/>
  <c r="AV115" i="29"/>
  <c r="AS116" i="29"/>
  <c r="Z118" i="29"/>
  <c r="AE118" i="29"/>
  <c r="AJ118" i="29"/>
  <c r="AO118" i="29"/>
  <c r="S119" i="29"/>
  <c r="AG63" i="29"/>
  <c r="AB63" i="29"/>
  <c r="X63" i="29"/>
  <c r="W63" i="29"/>
  <c r="R63" i="29"/>
  <c r="S63" i="29"/>
  <c r="K67" i="29"/>
  <c r="X70" i="29"/>
  <c r="AH70" i="29"/>
  <c r="AR70" i="29"/>
  <c r="AC51" i="29"/>
  <c r="AC93" i="29" s="1"/>
  <c r="AM51" i="29"/>
  <c r="AM93" i="29" s="1"/>
  <c r="AW51" i="29"/>
  <c r="AE71" i="29"/>
  <c r="O51" i="29"/>
  <c r="O93" i="29" s="1"/>
  <c r="T51" i="29"/>
  <c r="T93" i="29" s="1"/>
  <c r="Y51" i="29"/>
  <c r="Y93" i="29" s="1"/>
  <c r="Y99" i="29"/>
  <c r="AD51" i="29"/>
  <c r="AD93" i="29" s="1"/>
  <c r="AI51" i="29"/>
  <c r="AI93" i="29" s="1"/>
  <c r="AN51" i="29"/>
  <c r="AN93" i="29" s="1"/>
  <c r="AN99" i="29"/>
  <c r="AS51" i="29"/>
  <c r="AS93" i="29" s="1"/>
  <c r="W71" i="29"/>
  <c r="K51" i="29"/>
  <c r="K93" i="29" s="1"/>
  <c r="P51" i="29"/>
  <c r="P93" i="29" s="1"/>
  <c r="U51" i="29"/>
  <c r="U94" i="29" s="1"/>
  <c r="Z51" i="29"/>
  <c r="Z93" i="29" s="1"/>
  <c r="AE51" i="29"/>
  <c r="AE93" i="29" s="1"/>
  <c r="AJ51" i="29"/>
  <c r="AJ93" i="29" s="1"/>
  <c r="AO51" i="29"/>
  <c r="AO93" i="29" s="1"/>
  <c r="AT51" i="29"/>
  <c r="AT93" i="29" s="1"/>
  <c r="X71" i="29"/>
  <c r="AV308" i="3"/>
  <c r="AV309" i="3"/>
  <c r="AQ307" i="3"/>
  <c r="AQ308" i="3"/>
  <c r="AM309" i="3"/>
  <c r="AL308" i="3"/>
  <c r="AL307" i="3"/>
  <c r="AG307" i="3"/>
  <c r="AG308" i="3"/>
  <c r="AG309" i="3"/>
  <c r="AB308" i="3"/>
  <c r="AC308" i="3"/>
  <c r="W312" i="3"/>
  <c r="W313" i="3"/>
  <c r="W314" i="3"/>
  <c r="W315" i="3"/>
  <c r="X312" i="3"/>
  <c r="X313" i="3"/>
  <c r="X314" i="3"/>
  <c r="X315" i="3"/>
  <c r="W310" i="3"/>
  <c r="X311" i="3"/>
  <c r="W311" i="3"/>
  <c r="X308" i="3"/>
  <c r="R308" i="3"/>
  <c r="S312" i="3"/>
  <c r="S314" i="3"/>
  <c r="R311" i="3"/>
  <c r="S37" i="3"/>
  <c r="X37" i="3"/>
  <c r="AC37" i="3"/>
  <c r="AH37" i="3"/>
  <c r="AR37" i="3"/>
  <c r="AW37" i="3"/>
  <c r="I71" i="3"/>
  <c r="I76" i="3"/>
  <c r="I80" i="3"/>
  <c r="N71" i="3"/>
  <c r="W70" i="3"/>
  <c r="AB70" i="3"/>
  <c r="AG70" i="3"/>
  <c r="AL70" i="3"/>
  <c r="AQ70" i="3"/>
  <c r="AV70" i="3"/>
  <c r="M80" i="3"/>
  <c r="J71" i="3"/>
  <c r="J76" i="3"/>
  <c r="O71" i="3"/>
  <c r="U70" i="3"/>
  <c r="O76" i="3"/>
  <c r="Z37" i="3"/>
  <c r="AT37" i="3"/>
  <c r="O80" i="3"/>
  <c r="H71" i="3"/>
  <c r="H76" i="3"/>
  <c r="H80" i="3"/>
  <c r="M71" i="3"/>
  <c r="N76" i="3"/>
  <c r="I58" i="3"/>
  <c r="J43" i="3"/>
  <c r="M58" i="3"/>
  <c r="J47" i="3"/>
  <c r="M38" i="3"/>
  <c r="I38" i="3"/>
  <c r="M52" i="3"/>
  <c r="M61" i="3"/>
  <c r="J61" i="3"/>
  <c r="I43" i="3"/>
  <c r="N52" i="3"/>
  <c r="N61" i="3"/>
  <c r="H47" i="3"/>
  <c r="O38" i="3"/>
  <c r="O52" i="3"/>
  <c r="O58" i="3"/>
  <c r="H3" i="3"/>
  <c r="H124" i="3" s="1"/>
  <c r="K3" i="3"/>
  <c r="K132" i="3" s="1"/>
  <c r="F3" i="3"/>
  <c r="F114" i="3" s="1"/>
  <c r="D3" i="3"/>
  <c r="D132" i="3"/>
  <c r="AX46" i="21"/>
  <c r="AW46" i="21"/>
  <c r="AV46" i="21"/>
  <c r="AT46" i="21"/>
  <c r="AT55" i="21" s="1"/>
  <c r="AS46" i="21"/>
  <c r="AR46" i="21"/>
  <c r="AQ46" i="21"/>
  <c r="AO46" i="21"/>
  <c r="AO55" i="21" s="1"/>
  <c r="AN46" i="21"/>
  <c r="AM46" i="21"/>
  <c r="AL46" i="21"/>
  <c r="AJ46" i="21"/>
  <c r="AJ55" i="21" s="1"/>
  <c r="AI46" i="21"/>
  <c r="AH46" i="21"/>
  <c r="AG46" i="21"/>
  <c r="AE46" i="21"/>
  <c r="AD46" i="21"/>
  <c r="AC46" i="21"/>
  <c r="AB46" i="21"/>
  <c r="Z46" i="21"/>
  <c r="Z55" i="21" s="1"/>
  <c r="Y46" i="21"/>
  <c r="X46" i="21"/>
  <c r="W46" i="21"/>
  <c r="U46" i="21"/>
  <c r="U55" i="21" s="1"/>
  <c r="T46" i="21"/>
  <c r="S46" i="21"/>
  <c r="R46" i="21"/>
  <c r="P46" i="21"/>
  <c r="P55" i="21" s="1"/>
  <c r="K46" i="21"/>
  <c r="J46" i="21"/>
  <c r="H46" i="21"/>
  <c r="F46" i="21"/>
  <c r="E46" i="21"/>
  <c r="D46" i="21"/>
  <c r="C46" i="21"/>
  <c r="AX38" i="21"/>
  <c r="AX55" i="21" s="1"/>
  <c r="AW38" i="21"/>
  <c r="AV38" i="21"/>
  <c r="AT38" i="21"/>
  <c r="AS38" i="21"/>
  <c r="AR38" i="21"/>
  <c r="AQ38" i="21"/>
  <c r="AO38" i="21"/>
  <c r="AN38" i="21"/>
  <c r="AM38" i="21"/>
  <c r="AL38" i="21"/>
  <c r="AJ38" i="21"/>
  <c r="AI38" i="21"/>
  <c r="AH38" i="21"/>
  <c r="AG38" i="21"/>
  <c r="AE38" i="21"/>
  <c r="AD38" i="21"/>
  <c r="AD55" i="21" s="1"/>
  <c r="AC38" i="21"/>
  <c r="AB38" i="21"/>
  <c r="Z38" i="21"/>
  <c r="Y38" i="21"/>
  <c r="X38" i="21"/>
  <c r="W38" i="21"/>
  <c r="U38" i="21"/>
  <c r="T38" i="21"/>
  <c r="S38" i="21"/>
  <c r="R38" i="21"/>
  <c r="P38" i="21"/>
  <c r="O38" i="21"/>
  <c r="O55" i="21" s="1"/>
  <c r="N38" i="21"/>
  <c r="M38" i="21"/>
  <c r="K38" i="21"/>
  <c r="J38" i="21"/>
  <c r="J55" i="21" s="1"/>
  <c r="I38" i="21"/>
  <c r="H38" i="21"/>
  <c r="F38" i="21"/>
  <c r="E38" i="21"/>
  <c r="D38" i="21"/>
  <c r="C38" i="21"/>
  <c r="AX27" i="21"/>
  <c r="AW27" i="21"/>
  <c r="AV27" i="21"/>
  <c r="AT27" i="21"/>
  <c r="AS27" i="21"/>
  <c r="AR27" i="21"/>
  <c r="AQ27" i="21"/>
  <c r="AO27" i="21"/>
  <c r="AN27" i="21"/>
  <c r="AM27" i="21"/>
  <c r="AM55" i="21" s="1"/>
  <c r="AL27" i="21"/>
  <c r="AJ27" i="21"/>
  <c r="AI27" i="21"/>
  <c r="AH27" i="21"/>
  <c r="AH55" i="21" s="1"/>
  <c r="AG27" i="21"/>
  <c r="AE27" i="21"/>
  <c r="AD27" i="21"/>
  <c r="AC27" i="21"/>
  <c r="AB27" i="21"/>
  <c r="Z27" i="21"/>
  <c r="Y27" i="21"/>
  <c r="X27" i="21"/>
  <c r="W27" i="21"/>
  <c r="U27" i="21"/>
  <c r="T27" i="21"/>
  <c r="S27" i="21"/>
  <c r="R27" i="21"/>
  <c r="P27" i="21"/>
  <c r="O27" i="21"/>
  <c r="N27" i="21"/>
  <c r="N55" i="21" s="1"/>
  <c r="M27" i="21"/>
  <c r="K27" i="21"/>
  <c r="J27" i="21"/>
  <c r="I27" i="21"/>
  <c r="H27" i="21"/>
  <c r="F27" i="21"/>
  <c r="E27" i="21"/>
  <c r="D27" i="21"/>
  <c r="C27" i="21"/>
  <c r="AX15" i="21"/>
  <c r="AW15" i="21"/>
  <c r="AV15" i="21"/>
  <c r="AT15" i="21"/>
  <c r="AS15" i="21"/>
  <c r="AR15" i="21"/>
  <c r="AQ15" i="21"/>
  <c r="AO15" i="21"/>
  <c r="AN15" i="21"/>
  <c r="AM15" i="21"/>
  <c r="AL15" i="21"/>
  <c r="AJ15" i="21"/>
  <c r="AI15" i="21"/>
  <c r="AH15" i="21"/>
  <c r="AG15" i="21"/>
  <c r="AE15" i="21"/>
  <c r="AD15" i="21"/>
  <c r="AC15" i="21"/>
  <c r="AB15" i="21"/>
  <c r="Z15" i="21"/>
  <c r="Y15" i="21"/>
  <c r="X15" i="21"/>
  <c r="W15" i="21"/>
  <c r="U15" i="21"/>
  <c r="T15" i="21"/>
  <c r="S15" i="21"/>
  <c r="R15" i="21"/>
  <c r="AX4" i="21"/>
  <c r="AX25" i="21" s="1"/>
  <c r="AW4" i="21"/>
  <c r="AV4" i="21"/>
  <c r="AV25" i="21"/>
  <c r="AT4" i="21"/>
  <c r="AT25" i="21" s="1"/>
  <c r="AS4" i="21"/>
  <c r="AS25" i="21" s="1"/>
  <c r="AR4" i="21"/>
  <c r="AR25" i="21" s="1"/>
  <c r="AQ4" i="21"/>
  <c r="AQ25" i="21" s="1"/>
  <c r="AO4" i="21"/>
  <c r="AN4" i="21"/>
  <c r="AN25" i="21" s="1"/>
  <c r="AM4" i="21"/>
  <c r="AM25" i="21" s="1"/>
  <c r="AL4" i="21"/>
  <c r="AL25" i="21" s="1"/>
  <c r="AJ4" i="21"/>
  <c r="AJ25" i="21" s="1"/>
  <c r="AI4" i="21"/>
  <c r="AI25" i="21" s="1"/>
  <c r="AH4" i="21"/>
  <c r="AH25" i="21" s="1"/>
  <c r="AG4" i="21"/>
  <c r="AG25" i="21" s="1"/>
  <c r="AE4" i="21"/>
  <c r="AD4" i="21"/>
  <c r="AD25" i="21" s="1"/>
  <c r="AC4" i="21"/>
  <c r="AC25" i="21" s="1"/>
  <c r="AB4" i="21"/>
  <c r="Z4" i="21"/>
  <c r="Y4" i="21"/>
  <c r="Y25" i="21" s="1"/>
  <c r="X4" i="21"/>
  <c r="X25" i="21" s="1"/>
  <c r="W4" i="21"/>
  <c r="U4" i="21"/>
  <c r="T4" i="21"/>
  <c r="T25" i="21" s="1"/>
  <c r="S4" i="21"/>
  <c r="S25" i="21" s="1"/>
  <c r="R4" i="21"/>
  <c r="P4" i="21"/>
  <c r="P25" i="21" s="1"/>
  <c r="O4" i="21"/>
  <c r="O25" i="21" s="1"/>
  <c r="N4" i="21"/>
  <c r="N25" i="21" s="1"/>
  <c r="M4" i="21"/>
  <c r="M25" i="21" s="1"/>
  <c r="K4" i="21"/>
  <c r="K25" i="21" s="1"/>
  <c r="J4" i="21"/>
  <c r="J25" i="21" s="1"/>
  <c r="I4" i="21"/>
  <c r="I25" i="21" s="1"/>
  <c r="H4" i="21"/>
  <c r="H25" i="21" s="1"/>
  <c r="F4" i="21"/>
  <c r="F25" i="21" s="1"/>
  <c r="E4" i="21"/>
  <c r="E25" i="21" s="1"/>
  <c r="D4" i="21"/>
  <c r="D25" i="21" s="1"/>
  <c r="C4" i="21"/>
  <c r="H132" i="3"/>
  <c r="M111" i="29"/>
  <c r="U25" i="21"/>
  <c r="AO25" i="21"/>
  <c r="S111" i="29"/>
  <c r="AX39" i="29"/>
  <c r="I111" i="29"/>
  <c r="X111" i="29"/>
  <c r="N111" i="29"/>
  <c r="AT99" i="29"/>
  <c r="AY111" i="29" s="1"/>
  <c r="AY63" i="29"/>
  <c r="AY75" i="29"/>
  <c r="C87" i="29"/>
  <c r="C25" i="21"/>
  <c r="AW25" i="21"/>
  <c r="H87" i="29"/>
  <c r="E87" i="29"/>
  <c r="X87" i="29"/>
  <c r="AB87" i="29"/>
  <c r="AJ95" i="29"/>
  <c r="AJ94" i="29"/>
  <c r="AJ89" i="29"/>
  <c r="AM95" i="29"/>
  <c r="AM94" i="29"/>
  <c r="AM92" i="29"/>
  <c r="AM90" i="29"/>
  <c r="AM89" i="29"/>
  <c r="AM88" i="29"/>
  <c r="AM75" i="29"/>
  <c r="N87" i="29"/>
  <c r="AE95" i="29"/>
  <c r="AE90" i="29"/>
  <c r="K63" i="29"/>
  <c r="K95" i="29"/>
  <c r="K94" i="29"/>
  <c r="K92" i="29"/>
  <c r="K91" i="29"/>
  <c r="K90" i="29"/>
  <c r="K87" i="29" s="1"/>
  <c r="K89" i="29"/>
  <c r="K88" i="29"/>
  <c r="K75" i="29"/>
  <c r="AI63" i="29"/>
  <c r="AI92" i="29"/>
  <c r="AI88" i="29"/>
  <c r="AI89" i="29"/>
  <c r="AI87" i="29" s="1"/>
  <c r="AI91" i="29"/>
  <c r="AI95" i="29"/>
  <c r="AI90" i="29"/>
  <c r="AI94" i="29"/>
  <c r="O94" i="29"/>
  <c r="AC92" i="29"/>
  <c r="AC88" i="29"/>
  <c r="W87" i="29"/>
  <c r="AH75" i="29"/>
  <c r="AH87" i="29"/>
  <c r="P75" i="29"/>
  <c r="P92" i="29"/>
  <c r="P91" i="29"/>
  <c r="P88" i="29"/>
  <c r="Z95" i="29"/>
  <c r="Z94" i="29"/>
  <c r="Z92" i="29"/>
  <c r="Z91" i="29"/>
  <c r="Z90" i="29"/>
  <c r="Z87" i="29" s="1"/>
  <c r="Z89" i="29"/>
  <c r="Z88" i="29"/>
  <c r="AD91" i="29"/>
  <c r="AD94" i="29"/>
  <c r="M87" i="29"/>
  <c r="AR87" i="29"/>
  <c r="AN63" i="29"/>
  <c r="AN75" i="29"/>
  <c r="AN94" i="29"/>
  <c r="AN89" i="29"/>
  <c r="AN95" i="29"/>
  <c r="AN92" i="29"/>
  <c r="AN88" i="29"/>
  <c r="AN90" i="29"/>
  <c r="AN91" i="29"/>
  <c r="T94" i="29"/>
  <c r="T89" i="29"/>
  <c r="T87" i="29" s="1"/>
  <c r="T90" i="29"/>
  <c r="T92" i="29"/>
  <c r="T88" i="29"/>
  <c r="T95" i="29"/>
  <c r="T91" i="29"/>
  <c r="T99" i="29"/>
  <c r="AT95" i="29"/>
  <c r="AT94" i="29"/>
  <c r="AT92" i="29"/>
  <c r="AT91" i="29"/>
  <c r="AT90" i="29"/>
  <c r="AT87" i="29" s="1"/>
  <c r="AT89" i="29"/>
  <c r="AT88" i="29"/>
  <c r="AO95" i="29"/>
  <c r="AO90" i="29"/>
  <c r="U95" i="29"/>
  <c r="U90" i="29"/>
  <c r="AS90" i="29"/>
  <c r="AS91" i="29"/>
  <c r="Y75" i="29"/>
  <c r="Y95" i="29"/>
  <c r="Y90" i="29"/>
  <c r="Y94" i="29"/>
  <c r="Y89" i="29"/>
  <c r="Y92" i="29"/>
  <c r="Y87" i="29" s="1"/>
  <c r="Y88" i="29"/>
  <c r="Y91" i="29"/>
  <c r="AW63" i="29"/>
  <c r="AW95" i="29"/>
  <c r="AW92" i="29"/>
  <c r="AW90" i="29"/>
  <c r="AW88" i="29"/>
  <c r="AW94" i="29"/>
  <c r="AW91" i="29"/>
  <c r="AW89" i="29"/>
  <c r="AW75" i="29"/>
  <c r="Z99" i="29"/>
  <c r="AI99" i="29"/>
  <c r="AN111" i="29" s="1"/>
  <c r="AD99" i="29"/>
  <c r="AD111" i="29" s="1"/>
  <c r="K99" i="29"/>
  <c r="AR75" i="29"/>
  <c r="AM99" i="29"/>
  <c r="F106" i="3"/>
  <c r="F110" i="3"/>
  <c r="F127" i="3"/>
  <c r="F131" i="3"/>
  <c r="F129" i="3"/>
  <c r="F113" i="3"/>
  <c r="F111" i="3"/>
  <c r="F115" i="3"/>
  <c r="F104" i="3"/>
  <c r="F112" i="3"/>
  <c r="F125" i="3"/>
  <c r="F109" i="3"/>
  <c r="P37" i="3"/>
  <c r="K272" i="3"/>
  <c r="K105" i="3"/>
  <c r="K109" i="3"/>
  <c r="K113" i="3"/>
  <c r="K119" i="3"/>
  <c r="K125" i="3"/>
  <c r="K130" i="3"/>
  <c r="K106" i="3"/>
  <c r="K110" i="3"/>
  <c r="K114" i="3"/>
  <c r="K120" i="3"/>
  <c r="K127" i="3"/>
  <c r="K131" i="3"/>
  <c r="K111" i="3"/>
  <c r="K121" i="3"/>
  <c r="K104" i="3"/>
  <c r="K107" i="3"/>
  <c r="K128" i="3"/>
  <c r="K129" i="3"/>
  <c r="K112" i="3"/>
  <c r="K124" i="3"/>
  <c r="K115" i="3"/>
  <c r="K118" i="3"/>
  <c r="K108" i="3"/>
  <c r="D105" i="3"/>
  <c r="D109" i="3"/>
  <c r="D113" i="3"/>
  <c r="D119" i="3"/>
  <c r="D125" i="3"/>
  <c r="D130" i="3"/>
  <c r="D111" i="3"/>
  <c r="D121" i="3"/>
  <c r="D104" i="3"/>
  <c r="D106" i="3"/>
  <c r="D110" i="3"/>
  <c r="D114" i="3"/>
  <c r="D120" i="3"/>
  <c r="D127" i="3"/>
  <c r="D131" i="3"/>
  <c r="D107" i="3"/>
  <c r="D115" i="3"/>
  <c r="D128" i="3"/>
  <c r="D108" i="3"/>
  <c r="D118" i="3"/>
  <c r="D129" i="3"/>
  <c r="D112" i="3"/>
  <c r="D124" i="3"/>
  <c r="H70" i="3"/>
  <c r="H105" i="3"/>
  <c r="H114" i="3"/>
  <c r="H107" i="3"/>
  <c r="H120" i="3"/>
  <c r="H113" i="3"/>
  <c r="K39" i="29"/>
  <c r="N39" i="29"/>
  <c r="O39" i="29"/>
  <c r="AM39" i="29"/>
  <c r="AS39" i="29"/>
  <c r="AT63" i="29"/>
  <c r="AJ63" i="29"/>
  <c r="AE63" i="29"/>
  <c r="T63" i="29"/>
  <c r="P63" i="29"/>
  <c r="AR63" i="29"/>
  <c r="AO63" i="29"/>
  <c r="Y63" i="29"/>
  <c r="AH63" i="29"/>
  <c r="D136" i="3"/>
  <c r="D204" i="3" s="1"/>
  <c r="E136" i="3"/>
  <c r="E204" i="3" s="1"/>
  <c r="F136" i="3"/>
  <c r="F204" i="3" s="1"/>
  <c r="K37" i="3"/>
  <c r="P70" i="3"/>
  <c r="H37" i="3"/>
  <c r="R55" i="21"/>
  <c r="AV55" i="21"/>
  <c r="S55" i="21"/>
  <c r="M55" i="21"/>
  <c r="AG55" i="21"/>
  <c r="AI55" i="21"/>
  <c r="H55" i="21"/>
  <c r="AL55" i="21"/>
  <c r="F55" i="21"/>
  <c r="AE55" i="21"/>
  <c r="AW87" i="18"/>
  <c r="AV87" i="18"/>
  <c r="AT87" i="18"/>
  <c r="AS87" i="18"/>
  <c r="AR87" i="18"/>
  <c r="AQ87" i="18"/>
  <c r="AW86" i="18"/>
  <c r="AT86" i="18"/>
  <c r="AS86" i="18"/>
  <c r="AR86" i="18"/>
  <c r="AQ86" i="18"/>
  <c r="AT85" i="18"/>
  <c r="AS85" i="18"/>
  <c r="AR85" i="18"/>
  <c r="AQ85" i="18"/>
  <c r="AW84" i="18"/>
  <c r="AV84" i="18"/>
  <c r="AT84" i="18"/>
  <c r="AS84" i="18"/>
  <c r="AR84" i="18"/>
  <c r="AQ84" i="18"/>
  <c r="AW83" i="18"/>
  <c r="AV83" i="18"/>
  <c r="AT83" i="18"/>
  <c r="AS83" i="18"/>
  <c r="AR83" i="18"/>
  <c r="AQ83" i="18"/>
  <c r="AW82" i="18"/>
  <c r="AV82" i="18"/>
  <c r="AT82" i="18"/>
  <c r="AS82" i="18"/>
  <c r="AR82" i="18"/>
  <c r="AQ82" i="18"/>
  <c r="AW81" i="18"/>
  <c r="AV81" i="18"/>
  <c r="AT81" i="18"/>
  <c r="AS81" i="18"/>
  <c r="AR81" i="18"/>
  <c r="AQ81" i="18"/>
  <c r="AW80" i="18"/>
  <c r="AV80" i="18"/>
  <c r="AT80" i="18"/>
  <c r="AS80" i="18"/>
  <c r="AR80" i="18"/>
  <c r="AQ80" i="18"/>
  <c r="AW79" i="18"/>
  <c r="AV79" i="18"/>
  <c r="AT79" i="18"/>
  <c r="AS79" i="18"/>
  <c r="AR79" i="18"/>
  <c r="AQ79" i="18"/>
  <c r="AW78" i="18"/>
  <c r="AV78" i="18"/>
  <c r="AT78" i="18"/>
  <c r="AS78" i="18"/>
  <c r="AR78" i="18"/>
  <c r="AQ78" i="18"/>
  <c r="AW77" i="18"/>
  <c r="AV77" i="18"/>
  <c r="AT77" i="18"/>
  <c r="AS77" i="18"/>
  <c r="AR77" i="18"/>
  <c r="AQ77" i="18"/>
  <c r="AW76" i="18"/>
  <c r="AV76" i="18"/>
  <c r="AT76" i="18"/>
  <c r="AS76" i="18"/>
  <c r="AR76" i="18"/>
  <c r="AQ76" i="18"/>
  <c r="AW75" i="18"/>
  <c r="AV75" i="18"/>
  <c r="AT75" i="18"/>
  <c r="AS75" i="18"/>
  <c r="AR75" i="18"/>
  <c r="AQ75" i="18"/>
  <c r="AW74" i="18"/>
  <c r="AV74" i="18"/>
  <c r="AT74" i="18"/>
  <c r="AS74" i="18"/>
  <c r="AR74" i="18"/>
  <c r="AQ74" i="18"/>
  <c r="AW73" i="18"/>
  <c r="AV73" i="18"/>
  <c r="AT73" i="18"/>
  <c r="AS73" i="18"/>
  <c r="AR73" i="18"/>
  <c r="AQ73" i="18"/>
  <c r="AW72" i="18"/>
  <c r="AV72" i="18"/>
  <c r="AT72" i="18"/>
  <c r="AS72" i="18"/>
  <c r="AR72" i="18"/>
  <c r="AQ72" i="18"/>
  <c r="AW71" i="18"/>
  <c r="AV71" i="18"/>
  <c r="AT71" i="18"/>
  <c r="AS71" i="18"/>
  <c r="AR71" i="18"/>
  <c r="AQ71" i="18"/>
  <c r="AW70" i="18"/>
  <c r="AV70" i="18"/>
  <c r="AT70" i="18"/>
  <c r="AS70" i="18"/>
  <c r="AR70" i="18"/>
  <c r="AQ70" i="18"/>
  <c r="AW69" i="18"/>
  <c r="AV69" i="18"/>
  <c r="AT69" i="18"/>
  <c r="AS69" i="18"/>
  <c r="AR69" i="18"/>
  <c r="AQ69" i="18"/>
  <c r="AO87" i="18"/>
  <c r="AN87" i="18"/>
  <c r="AM87" i="18"/>
  <c r="AL87" i="18"/>
  <c r="AJ87" i="18"/>
  <c r="AI87" i="18"/>
  <c r="AH87" i="18"/>
  <c r="AG87" i="18"/>
  <c r="AO86" i="18"/>
  <c r="AN86" i="18"/>
  <c r="AM86" i="18"/>
  <c r="AL86" i="18"/>
  <c r="AJ86" i="18"/>
  <c r="AI86" i="18"/>
  <c r="AH86" i="18"/>
  <c r="AG86" i="18"/>
  <c r="AO85" i="18"/>
  <c r="AN85" i="18"/>
  <c r="AM85" i="18"/>
  <c r="AL85" i="18"/>
  <c r="AJ85" i="18"/>
  <c r="AO84" i="18"/>
  <c r="AN84" i="18"/>
  <c r="AM84" i="18"/>
  <c r="AL84" i="18"/>
  <c r="AJ84" i="18"/>
  <c r="AI84" i="18"/>
  <c r="AH84" i="18"/>
  <c r="AG84" i="18"/>
  <c r="AO83" i="18"/>
  <c r="AN83" i="18"/>
  <c r="AM83" i="18"/>
  <c r="AL83" i="18"/>
  <c r="AJ83" i="18"/>
  <c r="AI83" i="18"/>
  <c r="AH83" i="18"/>
  <c r="AG83" i="18"/>
  <c r="AO82" i="18"/>
  <c r="AN82" i="18"/>
  <c r="AM82" i="18"/>
  <c r="AL82" i="18"/>
  <c r="AJ82" i="18"/>
  <c r="AI82" i="18"/>
  <c r="AH82" i="18"/>
  <c r="AG82" i="18"/>
  <c r="AO81" i="18"/>
  <c r="AN81" i="18"/>
  <c r="AM81" i="18"/>
  <c r="AL81" i="18"/>
  <c r="AJ81" i="18"/>
  <c r="AI81" i="18"/>
  <c r="AH81" i="18"/>
  <c r="AG81" i="18"/>
  <c r="AO80" i="18"/>
  <c r="AN80" i="18"/>
  <c r="AM80" i="18"/>
  <c r="AL80" i="18"/>
  <c r="AJ80" i="18"/>
  <c r="AI80" i="18"/>
  <c r="AH80" i="18"/>
  <c r="AG80" i="18"/>
  <c r="AO79" i="18"/>
  <c r="AN79" i="18"/>
  <c r="AM79" i="18"/>
  <c r="AL79" i="18"/>
  <c r="AJ79" i="18"/>
  <c r="AI79" i="18"/>
  <c r="AH79" i="18"/>
  <c r="AG79" i="18"/>
  <c r="AO78" i="18"/>
  <c r="AN78" i="18"/>
  <c r="AM78" i="18"/>
  <c r="AL78" i="18"/>
  <c r="AJ78" i="18"/>
  <c r="AI78" i="18"/>
  <c r="AH78" i="18"/>
  <c r="AG78" i="18"/>
  <c r="AO77" i="18"/>
  <c r="AN77" i="18"/>
  <c r="AM77" i="18"/>
  <c r="AL77" i="18"/>
  <c r="AJ77" i="18"/>
  <c r="AI77" i="18"/>
  <c r="AH77" i="18"/>
  <c r="AG77" i="18"/>
  <c r="AO76" i="18"/>
  <c r="AN76" i="18"/>
  <c r="AM76" i="18"/>
  <c r="AL76" i="18"/>
  <c r="AJ76" i="18"/>
  <c r="AI76" i="18"/>
  <c r="AH76" i="18"/>
  <c r="AG76" i="18"/>
  <c r="AO75" i="18"/>
  <c r="AN75" i="18"/>
  <c r="AM75" i="18"/>
  <c r="AL75" i="18"/>
  <c r="AJ75" i="18"/>
  <c r="AI75" i="18"/>
  <c r="AH75" i="18"/>
  <c r="AG75" i="18"/>
  <c r="AO74" i="18"/>
  <c r="AN74" i="18"/>
  <c r="AM74" i="18"/>
  <c r="AL74" i="18"/>
  <c r="AJ74" i="18"/>
  <c r="AI74" i="18"/>
  <c r="AH74" i="18"/>
  <c r="AG74" i="18"/>
  <c r="AO73" i="18"/>
  <c r="AN73" i="18"/>
  <c r="AM73" i="18"/>
  <c r="AL73" i="18"/>
  <c r="AJ73" i="18"/>
  <c r="AI73" i="18"/>
  <c r="AH73" i="18"/>
  <c r="AG73" i="18"/>
  <c r="AO72" i="18"/>
  <c r="AN72" i="18"/>
  <c r="AM72" i="18"/>
  <c r="AL72" i="18"/>
  <c r="AJ72" i="18"/>
  <c r="AI72" i="18"/>
  <c r="AH72" i="18"/>
  <c r="AG72" i="18"/>
  <c r="AO71" i="18"/>
  <c r="AN71" i="18"/>
  <c r="AM71" i="18"/>
  <c r="AL71" i="18"/>
  <c r="AJ71" i="18"/>
  <c r="AI71" i="18"/>
  <c r="AH71" i="18"/>
  <c r="AG71" i="18"/>
  <c r="AO70" i="18"/>
  <c r="AN70" i="18"/>
  <c r="AM70" i="18"/>
  <c r="AL70" i="18"/>
  <c r="AJ70" i="18"/>
  <c r="AI70" i="18"/>
  <c r="AH70" i="18"/>
  <c r="AG70" i="18"/>
  <c r="AO69" i="18"/>
  <c r="AN69" i="18"/>
  <c r="AM69" i="18"/>
  <c r="AL69" i="18"/>
  <c r="AJ69" i="18"/>
  <c r="AI69" i="18"/>
  <c r="AH69" i="18"/>
  <c r="AG69" i="18"/>
  <c r="AE87" i="18"/>
  <c r="AD87" i="18"/>
  <c r="AC87" i="18"/>
  <c r="AB87" i="18"/>
  <c r="Z87" i="18"/>
  <c r="Y87" i="18"/>
  <c r="X87" i="18"/>
  <c r="W87" i="18"/>
  <c r="AE86" i="18"/>
  <c r="AD86" i="18"/>
  <c r="AC86" i="18"/>
  <c r="AB86" i="18"/>
  <c r="Z86" i="18"/>
  <c r="Y86" i="18"/>
  <c r="X86" i="18"/>
  <c r="W86" i="18"/>
  <c r="AE84" i="18"/>
  <c r="AD84" i="18"/>
  <c r="AC84" i="18"/>
  <c r="AB84" i="18"/>
  <c r="Z84" i="18"/>
  <c r="Y84" i="18"/>
  <c r="X84" i="18"/>
  <c r="W84" i="18"/>
  <c r="AE83" i="18"/>
  <c r="AD83" i="18"/>
  <c r="AC83" i="18"/>
  <c r="AB83" i="18"/>
  <c r="Z83" i="18"/>
  <c r="Y83" i="18"/>
  <c r="X83" i="18"/>
  <c r="W83" i="18"/>
  <c r="AE82" i="18"/>
  <c r="AD82" i="18"/>
  <c r="AC82" i="18"/>
  <c r="AB82" i="18"/>
  <c r="Z82" i="18"/>
  <c r="Y82" i="18"/>
  <c r="X82" i="18"/>
  <c r="W82" i="18"/>
  <c r="AE81" i="18"/>
  <c r="AD81" i="18"/>
  <c r="AC81" i="18"/>
  <c r="AB81" i="18"/>
  <c r="Z81" i="18"/>
  <c r="Y81" i="18"/>
  <c r="X81" i="18"/>
  <c r="W81" i="18"/>
  <c r="AE80" i="18"/>
  <c r="AD80" i="18"/>
  <c r="AC80" i="18"/>
  <c r="AB80" i="18"/>
  <c r="Z80" i="18"/>
  <c r="Y80" i="18"/>
  <c r="X80" i="18"/>
  <c r="W80" i="18"/>
  <c r="AE79" i="18"/>
  <c r="AD79" i="18"/>
  <c r="AC79" i="18"/>
  <c r="AB79" i="18"/>
  <c r="Z79" i="18"/>
  <c r="Y79" i="18"/>
  <c r="X79" i="18"/>
  <c r="W79" i="18"/>
  <c r="AE78" i="18"/>
  <c r="AD78" i="18"/>
  <c r="AC78" i="18"/>
  <c r="AB78" i="18"/>
  <c r="Z78" i="18"/>
  <c r="Y78" i="18"/>
  <c r="X78" i="18"/>
  <c r="W78" i="18"/>
  <c r="AE77" i="18"/>
  <c r="AD77" i="18"/>
  <c r="AC77" i="18"/>
  <c r="AB77" i="18"/>
  <c r="Z77" i="18"/>
  <c r="Y77" i="18"/>
  <c r="X77" i="18"/>
  <c r="W77" i="18"/>
  <c r="AE76" i="18"/>
  <c r="AD76" i="18"/>
  <c r="AC76" i="18"/>
  <c r="AB76" i="18"/>
  <c r="Z76" i="18"/>
  <c r="Y76" i="18"/>
  <c r="X76" i="18"/>
  <c r="W76" i="18"/>
  <c r="AE75" i="18"/>
  <c r="AD75" i="18"/>
  <c r="AC75" i="18"/>
  <c r="AB75" i="18"/>
  <c r="Z75" i="18"/>
  <c r="Y75" i="18"/>
  <c r="X75" i="18"/>
  <c r="W75" i="18"/>
  <c r="AE74" i="18"/>
  <c r="AD74" i="18"/>
  <c r="AC74" i="18"/>
  <c r="AB74" i="18"/>
  <c r="Z74" i="18"/>
  <c r="Y74" i="18"/>
  <c r="X74" i="18"/>
  <c r="W74" i="18"/>
  <c r="AE73" i="18"/>
  <c r="AD73" i="18"/>
  <c r="AC73" i="18"/>
  <c r="AB73" i="18"/>
  <c r="Z73" i="18"/>
  <c r="Y73" i="18"/>
  <c r="X73" i="18"/>
  <c r="W73" i="18"/>
  <c r="AE72" i="18"/>
  <c r="AD72" i="18"/>
  <c r="AC72" i="18"/>
  <c r="AB72" i="18"/>
  <c r="Z72" i="18"/>
  <c r="Y72" i="18"/>
  <c r="X72" i="18"/>
  <c r="W72" i="18"/>
  <c r="AE71" i="18"/>
  <c r="AD71" i="18"/>
  <c r="AC71" i="18"/>
  <c r="AB71" i="18"/>
  <c r="Z71" i="18"/>
  <c r="Y71" i="18"/>
  <c r="X71" i="18"/>
  <c r="W71" i="18"/>
  <c r="AE70" i="18"/>
  <c r="AD70" i="18"/>
  <c r="AC70" i="18"/>
  <c r="AB70" i="18"/>
  <c r="Z70" i="18"/>
  <c r="Y70" i="18"/>
  <c r="X70" i="18"/>
  <c r="W70" i="18"/>
  <c r="AE69" i="18"/>
  <c r="AD69" i="18"/>
  <c r="AC69" i="18"/>
  <c r="AB69" i="18"/>
  <c r="Z69" i="18"/>
  <c r="Y69" i="18"/>
  <c r="X69" i="18"/>
  <c r="W69" i="18"/>
  <c r="U87" i="18"/>
  <c r="T87" i="18"/>
  <c r="S87" i="18"/>
  <c r="R87" i="18"/>
  <c r="P87" i="18"/>
  <c r="O87" i="18"/>
  <c r="N87" i="18"/>
  <c r="M87" i="18"/>
  <c r="U86" i="18"/>
  <c r="T86" i="18"/>
  <c r="S86" i="18"/>
  <c r="R86" i="18"/>
  <c r="P86" i="18"/>
  <c r="O86" i="18"/>
  <c r="N86" i="18"/>
  <c r="M86" i="18"/>
  <c r="U84" i="18"/>
  <c r="T84" i="18"/>
  <c r="S84" i="18"/>
  <c r="R84" i="18"/>
  <c r="P84" i="18"/>
  <c r="O84" i="18"/>
  <c r="N84" i="18"/>
  <c r="M84" i="18"/>
  <c r="U83" i="18"/>
  <c r="T83" i="18"/>
  <c r="S83" i="18"/>
  <c r="R83" i="18"/>
  <c r="P83" i="18"/>
  <c r="O83" i="18"/>
  <c r="N83" i="18"/>
  <c r="M83" i="18"/>
  <c r="U82" i="18"/>
  <c r="S82" i="18"/>
  <c r="R82" i="18"/>
  <c r="P82" i="18"/>
  <c r="O82" i="18"/>
  <c r="N82" i="18"/>
  <c r="M82" i="18"/>
  <c r="U81" i="18"/>
  <c r="T81" i="18"/>
  <c r="S81" i="18"/>
  <c r="R81" i="18"/>
  <c r="P81" i="18"/>
  <c r="O81" i="18"/>
  <c r="N81" i="18"/>
  <c r="M81" i="18"/>
  <c r="U80" i="18"/>
  <c r="T80" i="18"/>
  <c r="S80" i="18"/>
  <c r="R80" i="18"/>
  <c r="P80" i="18"/>
  <c r="O80" i="18"/>
  <c r="N80" i="18"/>
  <c r="M80" i="18"/>
  <c r="U79" i="18"/>
  <c r="T79" i="18"/>
  <c r="S79" i="18"/>
  <c r="R79" i="18"/>
  <c r="P79" i="18"/>
  <c r="O79" i="18"/>
  <c r="N79" i="18"/>
  <c r="M79" i="18"/>
  <c r="U78" i="18"/>
  <c r="T78" i="18"/>
  <c r="S78" i="18"/>
  <c r="R78" i="18"/>
  <c r="P78" i="18"/>
  <c r="O78" i="18"/>
  <c r="N78" i="18"/>
  <c r="M78" i="18"/>
  <c r="U77" i="18"/>
  <c r="T77" i="18"/>
  <c r="S77" i="18"/>
  <c r="R77" i="18"/>
  <c r="P77" i="18"/>
  <c r="O77" i="18"/>
  <c r="N77" i="18"/>
  <c r="M77" i="18"/>
  <c r="U76" i="18"/>
  <c r="T76" i="18"/>
  <c r="S76" i="18"/>
  <c r="R76" i="18"/>
  <c r="P76" i="18"/>
  <c r="O76" i="18"/>
  <c r="N76" i="18"/>
  <c r="M76" i="18"/>
  <c r="U75" i="18"/>
  <c r="T75" i="18"/>
  <c r="S75" i="18"/>
  <c r="R75" i="18"/>
  <c r="P75" i="18"/>
  <c r="O75" i="18"/>
  <c r="N75" i="18"/>
  <c r="M75" i="18"/>
  <c r="U74" i="18"/>
  <c r="T74" i="18"/>
  <c r="S74" i="18"/>
  <c r="R74" i="18"/>
  <c r="P74" i="18"/>
  <c r="O74" i="18"/>
  <c r="N74" i="18"/>
  <c r="M74" i="18"/>
  <c r="U73" i="18"/>
  <c r="T73" i="18"/>
  <c r="S73" i="18"/>
  <c r="R73" i="18"/>
  <c r="P73" i="18"/>
  <c r="O73" i="18"/>
  <c r="N73" i="18"/>
  <c r="M73" i="18"/>
  <c r="U72" i="18"/>
  <c r="T72" i="18"/>
  <c r="S72" i="18"/>
  <c r="R72" i="18"/>
  <c r="P72" i="18"/>
  <c r="O72" i="18"/>
  <c r="N72" i="18"/>
  <c r="M72" i="18"/>
  <c r="U71" i="18"/>
  <c r="T71" i="18"/>
  <c r="S71" i="18"/>
  <c r="R71" i="18"/>
  <c r="P71" i="18"/>
  <c r="O71" i="18"/>
  <c r="N71" i="18"/>
  <c r="M71" i="18"/>
  <c r="U70" i="18"/>
  <c r="T70" i="18"/>
  <c r="S70" i="18"/>
  <c r="R70" i="18"/>
  <c r="P70" i="18"/>
  <c r="O70" i="18"/>
  <c r="N70" i="18"/>
  <c r="M70" i="18"/>
  <c r="U69" i="18"/>
  <c r="T69" i="18"/>
  <c r="S69" i="18"/>
  <c r="R69" i="18"/>
  <c r="P69" i="18"/>
  <c r="O69" i="18"/>
  <c r="N69" i="18"/>
  <c r="M69" i="18"/>
  <c r="K87" i="18"/>
  <c r="J87" i="18"/>
  <c r="I87" i="18"/>
  <c r="H87" i="18"/>
  <c r="K86" i="18"/>
  <c r="J86" i="18"/>
  <c r="I86" i="18"/>
  <c r="K84" i="18"/>
  <c r="J84" i="18"/>
  <c r="K83" i="18"/>
  <c r="J83" i="18"/>
  <c r="I83" i="18"/>
  <c r="H83" i="18"/>
  <c r="K82" i="18"/>
  <c r="J82" i="18"/>
  <c r="I82" i="18"/>
  <c r="H82" i="18"/>
  <c r="K81" i="18"/>
  <c r="J81" i="18"/>
  <c r="I81" i="18"/>
  <c r="H81" i="18"/>
  <c r="K80" i="18"/>
  <c r="J80" i="18"/>
  <c r="I80" i="18"/>
  <c r="H80" i="18"/>
  <c r="K79" i="18"/>
  <c r="J79" i="18"/>
  <c r="I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J72" i="18"/>
  <c r="I72" i="18"/>
  <c r="H72" i="18"/>
  <c r="K71" i="18"/>
  <c r="J71" i="18"/>
  <c r="I71" i="18"/>
  <c r="H71" i="18"/>
  <c r="K70" i="18"/>
  <c r="J70" i="18"/>
  <c r="I70" i="18"/>
  <c r="H70" i="18"/>
  <c r="K69" i="18"/>
  <c r="J69" i="18"/>
  <c r="I69" i="18"/>
  <c r="H69" i="18"/>
  <c r="AW43" i="18"/>
  <c r="AV43" i="18"/>
  <c r="AT43" i="18"/>
  <c r="AS43" i="18"/>
  <c r="AR43" i="18"/>
  <c r="AQ43" i="18"/>
  <c r="AO43" i="18"/>
  <c r="AN43" i="18"/>
  <c r="AM43" i="18"/>
  <c r="AL43" i="18"/>
  <c r="AW42" i="18"/>
  <c r="AT42" i="18"/>
  <c r="AS42" i="18"/>
  <c r="AR42" i="18"/>
  <c r="AQ42" i="18"/>
  <c r="AO42" i="18"/>
  <c r="AN42" i="18"/>
  <c r="AM42" i="18"/>
  <c r="AL42" i="18"/>
  <c r="AT41" i="18"/>
  <c r="AS41" i="18"/>
  <c r="AR41" i="18"/>
  <c r="AQ41" i="18"/>
  <c r="AO41" i="18"/>
  <c r="AN41" i="18"/>
  <c r="AM41" i="18"/>
  <c r="AL41" i="18"/>
  <c r="AW40" i="18"/>
  <c r="AV40" i="18"/>
  <c r="AT40" i="18"/>
  <c r="AS40" i="18"/>
  <c r="AR40" i="18"/>
  <c r="AQ40" i="18"/>
  <c r="AO40" i="18"/>
  <c r="AN40" i="18"/>
  <c r="AM40" i="18"/>
  <c r="AL40" i="18"/>
  <c r="AW39" i="18"/>
  <c r="AV39" i="18"/>
  <c r="AT39" i="18"/>
  <c r="AS39" i="18"/>
  <c r="AR39" i="18"/>
  <c r="AQ39" i="18"/>
  <c r="AO39" i="18"/>
  <c r="AN39" i="18"/>
  <c r="AM39" i="18"/>
  <c r="AL39" i="18"/>
  <c r="AW38" i="18"/>
  <c r="AV38" i="18"/>
  <c r="AT38" i="18"/>
  <c r="AS38" i="18"/>
  <c r="AR38" i="18"/>
  <c r="AQ38" i="18"/>
  <c r="AO38" i="18"/>
  <c r="AN38" i="18"/>
  <c r="AM38" i="18"/>
  <c r="AL38" i="18"/>
  <c r="AW37" i="18"/>
  <c r="AV37" i="18"/>
  <c r="AT37" i="18"/>
  <c r="AS37" i="18"/>
  <c r="AR37" i="18"/>
  <c r="AQ37" i="18"/>
  <c r="AO37" i="18"/>
  <c r="AN37" i="18"/>
  <c r="AM37" i="18"/>
  <c r="AL37" i="18"/>
  <c r="AW36" i="18"/>
  <c r="AV36" i="18"/>
  <c r="AT36" i="18"/>
  <c r="AS36" i="18"/>
  <c r="AR36" i="18"/>
  <c r="AQ36" i="18"/>
  <c r="AO36" i="18"/>
  <c r="AN36" i="18"/>
  <c r="AM36" i="18"/>
  <c r="AL36" i="18"/>
  <c r="AW35" i="18"/>
  <c r="AV35" i="18"/>
  <c r="AT35" i="18"/>
  <c r="AS35" i="18"/>
  <c r="AR35" i="18"/>
  <c r="AQ35" i="18"/>
  <c r="AO35" i="18"/>
  <c r="AN35" i="18"/>
  <c r="AM35" i="18"/>
  <c r="AL35" i="18"/>
  <c r="AW34" i="18"/>
  <c r="AV34" i="18"/>
  <c r="AT34" i="18"/>
  <c r="AS34" i="18"/>
  <c r="AR34" i="18"/>
  <c r="AQ34" i="18"/>
  <c r="AO34" i="18"/>
  <c r="AN34" i="18"/>
  <c r="AM34" i="18"/>
  <c r="AL34" i="18"/>
  <c r="AW33" i="18"/>
  <c r="AV33" i="18"/>
  <c r="AT33" i="18"/>
  <c r="AS33" i="18"/>
  <c r="AR33" i="18"/>
  <c r="AQ33" i="18"/>
  <c r="AO33" i="18"/>
  <c r="AN33" i="18"/>
  <c r="AM33" i="18"/>
  <c r="AL33" i="18"/>
  <c r="AW32" i="18"/>
  <c r="AV32" i="18"/>
  <c r="AT32" i="18"/>
  <c r="AS32" i="18"/>
  <c r="AR32" i="18"/>
  <c r="AQ32" i="18"/>
  <c r="AO32" i="18"/>
  <c r="AN32" i="18"/>
  <c r="AM32" i="18"/>
  <c r="AL32" i="18"/>
  <c r="AW31" i="18"/>
  <c r="AV31" i="18"/>
  <c r="AT31" i="18"/>
  <c r="AS31" i="18"/>
  <c r="AR31" i="18"/>
  <c r="AQ31" i="18"/>
  <c r="AO31" i="18"/>
  <c r="AN31" i="18"/>
  <c r="AM31" i="18"/>
  <c r="AL31" i="18"/>
  <c r="AW30" i="18"/>
  <c r="AV30" i="18"/>
  <c r="AT30" i="18"/>
  <c r="AS30" i="18"/>
  <c r="AR30" i="18"/>
  <c r="AQ30" i="18"/>
  <c r="AO30" i="18"/>
  <c r="AN30" i="18"/>
  <c r="AM30" i="18"/>
  <c r="AL30" i="18"/>
  <c r="AW29" i="18"/>
  <c r="AV29" i="18"/>
  <c r="AT29" i="18"/>
  <c r="AS29" i="18"/>
  <c r="AR29" i="18"/>
  <c r="AQ29" i="18"/>
  <c r="AO29" i="18"/>
  <c r="AN29" i="18"/>
  <c r="AM29" i="18"/>
  <c r="AL29" i="18"/>
  <c r="AW28" i="18"/>
  <c r="AV28" i="18"/>
  <c r="AT28" i="18"/>
  <c r="AS28" i="18"/>
  <c r="AR28" i="18"/>
  <c r="AQ28" i="18"/>
  <c r="AO28" i="18"/>
  <c r="AN28" i="18"/>
  <c r="AM28" i="18"/>
  <c r="AL28" i="18"/>
  <c r="AW27" i="18"/>
  <c r="AV27" i="18"/>
  <c r="AT27" i="18"/>
  <c r="AS27" i="18"/>
  <c r="AR27" i="18"/>
  <c r="AQ27" i="18"/>
  <c r="AO27" i="18"/>
  <c r="AN27" i="18"/>
  <c r="AM27" i="18"/>
  <c r="AL27" i="18"/>
  <c r="AW26" i="18"/>
  <c r="AV26" i="18"/>
  <c r="AT26" i="18"/>
  <c r="AS26" i="18"/>
  <c r="AR26" i="18"/>
  <c r="AQ26" i="18"/>
  <c r="AO26" i="18"/>
  <c r="AN26" i="18"/>
  <c r="AM26" i="18"/>
  <c r="AL26" i="18"/>
  <c r="AW25" i="18"/>
  <c r="AV25" i="18"/>
  <c r="AT25" i="18"/>
  <c r="AS25" i="18"/>
  <c r="AR25" i="18"/>
  <c r="AQ25" i="18"/>
  <c r="AO25" i="18"/>
  <c r="AN25" i="18"/>
  <c r="AM25" i="18"/>
  <c r="AL25" i="18"/>
  <c r="AJ43" i="18"/>
  <c r="AI43" i="18"/>
  <c r="AH43" i="18"/>
  <c r="AG43" i="18"/>
  <c r="AE43" i="18"/>
  <c r="AD43" i="18"/>
  <c r="AC43" i="18"/>
  <c r="AB43" i="18"/>
  <c r="AJ42" i="18"/>
  <c r="AI42" i="18"/>
  <c r="AH42" i="18"/>
  <c r="AG42" i="18"/>
  <c r="AE42" i="18"/>
  <c r="AD42" i="18"/>
  <c r="AC42" i="18"/>
  <c r="AB42" i="18"/>
  <c r="AJ40" i="18"/>
  <c r="AI40" i="18"/>
  <c r="AH40" i="18"/>
  <c r="AG40" i="18"/>
  <c r="AE40" i="18"/>
  <c r="AD40" i="18"/>
  <c r="AC40" i="18"/>
  <c r="AB40" i="18"/>
  <c r="AJ39" i="18"/>
  <c r="AI39" i="18"/>
  <c r="AH39" i="18"/>
  <c r="AG39" i="18"/>
  <c r="AE39" i="18"/>
  <c r="AD39" i="18"/>
  <c r="AC39" i="18"/>
  <c r="AB39" i="18"/>
  <c r="AJ38" i="18"/>
  <c r="AI38" i="18"/>
  <c r="AH38" i="18"/>
  <c r="AG38" i="18"/>
  <c r="AE38" i="18"/>
  <c r="AD38" i="18"/>
  <c r="AC38" i="18"/>
  <c r="AB38" i="18"/>
  <c r="AJ37" i="18"/>
  <c r="AI37" i="18"/>
  <c r="AH37" i="18"/>
  <c r="AG37" i="18"/>
  <c r="AE37" i="18"/>
  <c r="AD37" i="18"/>
  <c r="AC37" i="18"/>
  <c r="AB37" i="18"/>
  <c r="AJ36" i="18"/>
  <c r="AI36" i="18"/>
  <c r="AH36" i="18"/>
  <c r="AG36" i="18"/>
  <c r="AE36" i="18"/>
  <c r="AD36" i="18"/>
  <c r="AC36" i="18"/>
  <c r="AB36" i="18"/>
  <c r="AJ35" i="18"/>
  <c r="AI35" i="18"/>
  <c r="AH35" i="18"/>
  <c r="AG35" i="18"/>
  <c r="AE35" i="18"/>
  <c r="AD35" i="18"/>
  <c r="AC35" i="18"/>
  <c r="AB35" i="18"/>
  <c r="AJ34" i="18"/>
  <c r="AI34" i="18"/>
  <c r="AH34" i="18"/>
  <c r="AG34" i="18"/>
  <c r="AE34" i="18"/>
  <c r="AD34" i="18"/>
  <c r="AC34" i="18"/>
  <c r="AB34" i="18"/>
  <c r="AJ33" i="18"/>
  <c r="AI33" i="18"/>
  <c r="AH33" i="18"/>
  <c r="AG33" i="18"/>
  <c r="AE33" i="18"/>
  <c r="AD33" i="18"/>
  <c r="AC33" i="18"/>
  <c r="AB33" i="18"/>
  <c r="AJ32" i="18"/>
  <c r="AI32" i="18"/>
  <c r="AH32" i="18"/>
  <c r="AG32" i="18"/>
  <c r="AE32" i="18"/>
  <c r="AD32" i="18"/>
  <c r="AC32" i="18"/>
  <c r="AB32" i="18"/>
  <c r="AJ31" i="18"/>
  <c r="AI31" i="18"/>
  <c r="AH31" i="18"/>
  <c r="AG31" i="18"/>
  <c r="AE31" i="18"/>
  <c r="AD31" i="18"/>
  <c r="AC31" i="18"/>
  <c r="AB31" i="18"/>
  <c r="AJ30" i="18"/>
  <c r="AI30" i="18"/>
  <c r="AH30" i="18"/>
  <c r="AG30" i="18"/>
  <c r="AE30" i="18"/>
  <c r="AD30" i="18"/>
  <c r="AC30" i="18"/>
  <c r="AB30" i="18"/>
  <c r="AJ29" i="18"/>
  <c r="AI29" i="18"/>
  <c r="AH29" i="18"/>
  <c r="AG29" i="18"/>
  <c r="AE29" i="18"/>
  <c r="AD29" i="18"/>
  <c r="AC29" i="18"/>
  <c r="AB29" i="18"/>
  <c r="AJ28" i="18"/>
  <c r="AI28" i="18"/>
  <c r="AH28" i="18"/>
  <c r="AG28" i="18"/>
  <c r="AE28" i="18"/>
  <c r="AD28" i="18"/>
  <c r="AC28" i="18"/>
  <c r="AB28" i="18"/>
  <c r="AJ27" i="18"/>
  <c r="AI27" i="18"/>
  <c r="AH27" i="18"/>
  <c r="AG27" i="18"/>
  <c r="AE27" i="18"/>
  <c r="AD27" i="18"/>
  <c r="AC27" i="18"/>
  <c r="AB27" i="18"/>
  <c r="AJ26" i="18"/>
  <c r="AI26" i="18"/>
  <c r="AH26" i="18"/>
  <c r="AG26" i="18"/>
  <c r="AE26" i="18"/>
  <c r="AD26" i="18"/>
  <c r="AC26" i="18"/>
  <c r="AB26" i="18"/>
  <c r="AJ25" i="18"/>
  <c r="AI25" i="18"/>
  <c r="AH25" i="18"/>
  <c r="AG25" i="18"/>
  <c r="AE25" i="18"/>
  <c r="AD25" i="18"/>
  <c r="AC25" i="18"/>
  <c r="AB25" i="18"/>
  <c r="Z43" i="18"/>
  <c r="Y43" i="18"/>
  <c r="X43" i="18"/>
  <c r="W43" i="18"/>
  <c r="U43" i="18"/>
  <c r="T43" i="18"/>
  <c r="S43" i="18"/>
  <c r="R43" i="18"/>
  <c r="Z42" i="18"/>
  <c r="Y42" i="18"/>
  <c r="X42" i="18"/>
  <c r="W42" i="18"/>
  <c r="U42" i="18"/>
  <c r="T42" i="18"/>
  <c r="S42" i="18"/>
  <c r="R42" i="18"/>
  <c r="Z40" i="18"/>
  <c r="Y40" i="18"/>
  <c r="X40" i="18"/>
  <c r="W40" i="18"/>
  <c r="U40" i="18"/>
  <c r="T40" i="18"/>
  <c r="S40" i="18"/>
  <c r="R40" i="18"/>
  <c r="Z39" i="18"/>
  <c r="Y39" i="18"/>
  <c r="X39" i="18"/>
  <c r="W39" i="18"/>
  <c r="U39" i="18"/>
  <c r="T39" i="18"/>
  <c r="S39" i="18"/>
  <c r="R39" i="18"/>
  <c r="Z38" i="18"/>
  <c r="Y38" i="18"/>
  <c r="X38" i="18"/>
  <c r="W38" i="18"/>
  <c r="U38" i="18"/>
  <c r="S38" i="18"/>
  <c r="R38" i="18"/>
  <c r="Z37" i="18"/>
  <c r="Y37" i="18"/>
  <c r="X37" i="18"/>
  <c r="W37" i="18"/>
  <c r="U37" i="18"/>
  <c r="T37" i="18"/>
  <c r="S37" i="18"/>
  <c r="R37" i="18"/>
  <c r="Z36" i="18"/>
  <c r="Y36" i="18"/>
  <c r="X36" i="18"/>
  <c r="W36" i="18"/>
  <c r="U36" i="18"/>
  <c r="T36" i="18"/>
  <c r="S36" i="18"/>
  <c r="R36" i="18"/>
  <c r="Z35" i="18"/>
  <c r="Y35" i="18"/>
  <c r="X35" i="18"/>
  <c r="W35" i="18"/>
  <c r="U35" i="18"/>
  <c r="T35" i="18"/>
  <c r="S35" i="18"/>
  <c r="R35" i="18"/>
  <c r="Z34" i="18"/>
  <c r="Y34" i="18"/>
  <c r="X34" i="18"/>
  <c r="W34" i="18"/>
  <c r="U34" i="18"/>
  <c r="T34" i="18"/>
  <c r="S34" i="18"/>
  <c r="R34" i="18"/>
  <c r="Z33" i="18"/>
  <c r="Y33" i="18"/>
  <c r="X33" i="18"/>
  <c r="W33" i="18"/>
  <c r="U33" i="18"/>
  <c r="T33" i="18"/>
  <c r="S33" i="18"/>
  <c r="R33" i="18"/>
  <c r="Z32" i="18"/>
  <c r="Y32" i="18"/>
  <c r="X32" i="18"/>
  <c r="W32" i="18"/>
  <c r="U32" i="18"/>
  <c r="T32" i="18"/>
  <c r="S32" i="18"/>
  <c r="R32" i="18"/>
  <c r="Z31" i="18"/>
  <c r="Y31" i="18"/>
  <c r="X31" i="18"/>
  <c r="W31" i="18"/>
  <c r="U31" i="18"/>
  <c r="T31" i="18"/>
  <c r="S31" i="18"/>
  <c r="R31" i="18"/>
  <c r="Z30" i="18"/>
  <c r="Y30" i="18"/>
  <c r="X30" i="18"/>
  <c r="W30" i="18"/>
  <c r="U30" i="18"/>
  <c r="T30" i="18"/>
  <c r="S30" i="18"/>
  <c r="R30" i="18"/>
  <c r="Z29" i="18"/>
  <c r="Y29" i="18"/>
  <c r="X29" i="18"/>
  <c r="W29" i="18"/>
  <c r="U29" i="18"/>
  <c r="T29" i="18"/>
  <c r="S29" i="18"/>
  <c r="R29" i="18"/>
  <c r="Z28" i="18"/>
  <c r="Y28" i="18"/>
  <c r="X28" i="18"/>
  <c r="W28" i="18"/>
  <c r="U28" i="18"/>
  <c r="T28" i="18"/>
  <c r="S28" i="18"/>
  <c r="R28" i="18"/>
  <c r="Z27" i="18"/>
  <c r="Y27" i="18"/>
  <c r="X27" i="18"/>
  <c r="W27" i="18"/>
  <c r="U27" i="18"/>
  <c r="T27" i="18"/>
  <c r="S27" i="18"/>
  <c r="R27" i="18"/>
  <c r="Z26" i="18"/>
  <c r="Y26" i="18"/>
  <c r="X26" i="18"/>
  <c r="W26" i="18"/>
  <c r="U26" i="18"/>
  <c r="T26" i="18"/>
  <c r="S26" i="18"/>
  <c r="R26" i="18"/>
  <c r="Z25" i="18"/>
  <c r="Y25" i="18"/>
  <c r="X25" i="18"/>
  <c r="W25" i="18"/>
  <c r="U25" i="18"/>
  <c r="T25" i="18"/>
  <c r="S25" i="18"/>
  <c r="R25" i="18"/>
  <c r="P43" i="18"/>
  <c r="O43" i="18"/>
  <c r="N43" i="18"/>
  <c r="M43" i="18"/>
  <c r="K43" i="18"/>
  <c r="J43" i="18"/>
  <c r="I43" i="18"/>
  <c r="H43" i="18"/>
  <c r="P42" i="18"/>
  <c r="O42" i="18"/>
  <c r="N42" i="18"/>
  <c r="M42" i="18"/>
  <c r="K42" i="18"/>
  <c r="J42" i="18"/>
  <c r="I42" i="18"/>
  <c r="P40" i="18"/>
  <c r="O40" i="18"/>
  <c r="N40" i="18"/>
  <c r="M40" i="18"/>
  <c r="K40" i="18"/>
  <c r="J40" i="18"/>
  <c r="P39" i="18"/>
  <c r="O39" i="18"/>
  <c r="N39" i="18"/>
  <c r="M39" i="18"/>
  <c r="K39" i="18"/>
  <c r="J39" i="18"/>
  <c r="I39" i="18"/>
  <c r="H39" i="18"/>
  <c r="P38" i="18"/>
  <c r="O38" i="18"/>
  <c r="N38" i="18"/>
  <c r="M38" i="18"/>
  <c r="K38" i="18"/>
  <c r="J38" i="18"/>
  <c r="I38" i="18"/>
  <c r="H38" i="18"/>
  <c r="O37" i="18"/>
  <c r="N37" i="18"/>
  <c r="M37" i="18"/>
  <c r="K37" i="18"/>
  <c r="J37" i="18"/>
  <c r="I37" i="18"/>
  <c r="H37" i="18"/>
  <c r="P36" i="18"/>
  <c r="O36" i="18"/>
  <c r="N36" i="18"/>
  <c r="M36" i="18"/>
  <c r="K36" i="18"/>
  <c r="J36" i="18"/>
  <c r="I36" i="18"/>
  <c r="H36" i="18"/>
  <c r="P35" i="18"/>
  <c r="O35" i="18"/>
  <c r="N35" i="18"/>
  <c r="M35" i="18"/>
  <c r="K35" i="18"/>
  <c r="J35" i="18"/>
  <c r="I35" i="18"/>
  <c r="P34" i="18"/>
  <c r="O34" i="18"/>
  <c r="N34" i="18"/>
  <c r="M34" i="18"/>
  <c r="K34" i="18"/>
  <c r="J34" i="18"/>
  <c r="I34" i="18"/>
  <c r="H34" i="18"/>
  <c r="P33" i="18"/>
  <c r="O33" i="18"/>
  <c r="N33" i="18"/>
  <c r="M33" i="18"/>
  <c r="K33" i="18"/>
  <c r="J33" i="18"/>
  <c r="I33" i="18"/>
  <c r="H33" i="18"/>
  <c r="P32" i="18"/>
  <c r="O32" i="18"/>
  <c r="N32" i="18"/>
  <c r="M32" i="18"/>
  <c r="K32" i="18"/>
  <c r="J32" i="18"/>
  <c r="I32" i="18"/>
  <c r="H32" i="18"/>
  <c r="P31" i="18"/>
  <c r="O31" i="18"/>
  <c r="N31" i="18"/>
  <c r="M31" i="18"/>
  <c r="K31" i="18"/>
  <c r="J31" i="18"/>
  <c r="I31" i="18"/>
  <c r="H31" i="18"/>
  <c r="P30" i="18"/>
  <c r="O30" i="18"/>
  <c r="N30" i="18"/>
  <c r="M30" i="18"/>
  <c r="K30" i="18"/>
  <c r="J30" i="18"/>
  <c r="I30" i="18"/>
  <c r="H30" i="18"/>
  <c r="P29" i="18"/>
  <c r="O29" i="18"/>
  <c r="N29" i="18"/>
  <c r="M29" i="18"/>
  <c r="K29" i="18"/>
  <c r="J29" i="18"/>
  <c r="I29" i="18"/>
  <c r="H29" i="18"/>
  <c r="P28" i="18"/>
  <c r="O28" i="18"/>
  <c r="N28" i="18"/>
  <c r="M28" i="18"/>
  <c r="K28" i="18"/>
  <c r="J28" i="18"/>
  <c r="I28" i="18"/>
  <c r="H28" i="18"/>
  <c r="P27" i="18"/>
  <c r="O27" i="18"/>
  <c r="N27" i="18"/>
  <c r="M27" i="18"/>
  <c r="K27" i="18"/>
  <c r="J27" i="18"/>
  <c r="I27" i="18"/>
  <c r="H27" i="18"/>
  <c r="P26" i="18"/>
  <c r="O26" i="18"/>
  <c r="N26" i="18"/>
  <c r="M26" i="18"/>
  <c r="K26" i="18"/>
  <c r="J26" i="18"/>
  <c r="I26" i="18"/>
  <c r="H26" i="18"/>
  <c r="P25" i="18"/>
  <c r="O25" i="18"/>
  <c r="N25" i="18"/>
  <c r="M25" i="18"/>
  <c r="K25" i="18"/>
  <c r="J25" i="18"/>
  <c r="I25" i="18"/>
  <c r="H25" i="18"/>
  <c r="AI111" i="29"/>
  <c r="AM111" i="29"/>
  <c r="AN87" i="29"/>
  <c r="Y111" i="29"/>
  <c r="D266" i="3"/>
  <c r="D262" i="3"/>
  <c r="D255" i="3"/>
  <c r="D249" i="3"/>
  <c r="D246" i="3"/>
  <c r="D243" i="3"/>
  <c r="D265" i="3"/>
  <c r="D260" i="3"/>
  <c r="D254" i="3"/>
  <c r="D247" i="3"/>
  <c r="D244" i="3"/>
  <c r="D240" i="3"/>
  <c r="D264" i="3"/>
  <c r="D259" i="3"/>
  <c r="D253" i="3"/>
  <c r="D248" i="3"/>
  <c r="D241" i="3"/>
  <c r="D239" i="3"/>
  <c r="D245" i="3"/>
  <c r="D263" i="3"/>
  <c r="D242" i="3"/>
  <c r="D256" i="3"/>
  <c r="D250" i="3"/>
  <c r="I204" i="3"/>
  <c r="I170" i="3"/>
  <c r="F264" i="3"/>
  <c r="F259" i="3"/>
  <c r="F253" i="3"/>
  <c r="F247" i="3"/>
  <c r="F243" i="3"/>
  <c r="F239" i="3"/>
  <c r="F263" i="3"/>
  <c r="F256" i="3"/>
  <c r="F250" i="3"/>
  <c r="F246" i="3"/>
  <c r="F242" i="3"/>
  <c r="F266" i="3"/>
  <c r="F262" i="3"/>
  <c r="F255" i="3"/>
  <c r="F249" i="3"/>
  <c r="F245" i="3"/>
  <c r="F241" i="3"/>
  <c r="F248" i="3"/>
  <c r="F265" i="3"/>
  <c r="F244" i="3"/>
  <c r="F260" i="3"/>
  <c r="F240" i="3"/>
  <c r="F254" i="3"/>
  <c r="K170" i="3"/>
  <c r="K204" i="3"/>
  <c r="D272" i="3"/>
  <c r="E263" i="3"/>
  <c r="E256" i="3"/>
  <c r="E250" i="3"/>
  <c r="E246" i="3"/>
  <c r="E242" i="3"/>
  <c r="E266" i="3"/>
  <c r="E262" i="3"/>
  <c r="E255" i="3"/>
  <c r="E249" i="3"/>
  <c r="E245" i="3"/>
  <c r="E241" i="3"/>
  <c r="E265" i="3"/>
  <c r="E260" i="3"/>
  <c r="E254" i="3"/>
  <c r="E248" i="3"/>
  <c r="E244" i="3"/>
  <c r="E240" i="3"/>
  <c r="E259" i="3"/>
  <c r="E239" i="3"/>
  <c r="E253" i="3"/>
  <c r="E247" i="3"/>
  <c r="E264" i="3"/>
  <c r="E243" i="3"/>
  <c r="E272" i="3"/>
  <c r="J204" i="3"/>
  <c r="J170" i="3"/>
  <c r="F272" i="3"/>
  <c r="C47" i="19"/>
  <c r="C56" i="19" s="1"/>
  <c r="D47" i="19"/>
  <c r="E47" i="19"/>
  <c r="F47" i="19"/>
  <c r="G47" i="19"/>
  <c r="H47" i="19"/>
  <c r="I47" i="19"/>
  <c r="J47" i="19"/>
  <c r="K47" i="19"/>
  <c r="K56" i="19" s="1"/>
  <c r="C39" i="19"/>
  <c r="D39" i="19"/>
  <c r="E39" i="19"/>
  <c r="E56" i="19" s="1"/>
  <c r="F39" i="19"/>
  <c r="F56" i="19" s="1"/>
  <c r="G39" i="19"/>
  <c r="H39" i="19"/>
  <c r="I39" i="19"/>
  <c r="J39" i="19"/>
  <c r="J56" i="19" s="1"/>
  <c r="K39" i="19"/>
  <c r="C16" i="19"/>
  <c r="D16" i="19"/>
  <c r="E16" i="19"/>
  <c r="F16" i="19"/>
  <c r="G16" i="19"/>
  <c r="H16" i="19"/>
  <c r="I16" i="19"/>
  <c r="J16" i="19"/>
  <c r="K16" i="19"/>
  <c r="C5" i="19"/>
  <c r="D5" i="19"/>
  <c r="E5" i="19"/>
  <c r="F5" i="19"/>
  <c r="G5" i="19"/>
  <c r="H5" i="19"/>
  <c r="I5" i="19"/>
  <c r="I26" i="19" s="1"/>
  <c r="J5" i="19"/>
  <c r="K5" i="19"/>
  <c r="K43" i="17"/>
  <c r="J43" i="17"/>
  <c r="I43" i="17"/>
  <c r="H43" i="17"/>
  <c r="G43" i="17"/>
  <c r="F43" i="17"/>
  <c r="E43" i="17"/>
  <c r="D43" i="17"/>
  <c r="K42" i="17"/>
  <c r="J42" i="17"/>
  <c r="I42" i="17"/>
  <c r="G42" i="17"/>
  <c r="F42" i="17"/>
  <c r="K41" i="17"/>
  <c r="J41" i="17"/>
  <c r="I41" i="17"/>
  <c r="H41" i="17"/>
  <c r="G41" i="17"/>
  <c r="F41" i="17"/>
  <c r="E41" i="17"/>
  <c r="D41" i="17"/>
  <c r="K40" i="17"/>
  <c r="J40" i="17"/>
  <c r="I40" i="17"/>
  <c r="H40" i="17"/>
  <c r="G40" i="17"/>
  <c r="F40" i="17"/>
  <c r="E40" i="17"/>
  <c r="D40" i="17"/>
  <c r="K39" i="17"/>
  <c r="J39" i="17"/>
  <c r="I39" i="17"/>
  <c r="H39" i="17"/>
  <c r="G39" i="17"/>
  <c r="F39" i="17"/>
  <c r="E39" i="17"/>
  <c r="D39" i="17"/>
  <c r="K38" i="17"/>
  <c r="J38" i="17"/>
  <c r="I38" i="17"/>
  <c r="H38" i="17"/>
  <c r="G38" i="17"/>
  <c r="F38" i="17"/>
  <c r="E38" i="17"/>
  <c r="D38" i="17"/>
  <c r="I36" i="17"/>
  <c r="H36" i="17"/>
  <c r="G36" i="17"/>
  <c r="F36" i="17"/>
  <c r="E36" i="17"/>
  <c r="D36" i="17"/>
  <c r="K35" i="17"/>
  <c r="J35" i="17"/>
  <c r="I35" i="17"/>
  <c r="H35" i="17"/>
  <c r="G35" i="17"/>
  <c r="F35" i="17"/>
  <c r="E35" i="17"/>
  <c r="D35" i="17"/>
  <c r="K34" i="17"/>
  <c r="J34" i="17"/>
  <c r="I34" i="17"/>
  <c r="H34" i="17"/>
  <c r="G34" i="17"/>
  <c r="F34" i="17"/>
  <c r="E34" i="17"/>
  <c r="D34" i="17"/>
  <c r="K32" i="17"/>
  <c r="J32" i="17"/>
  <c r="I32" i="17"/>
  <c r="H32" i="17"/>
  <c r="G32" i="17"/>
  <c r="F32" i="17"/>
  <c r="E32" i="17"/>
  <c r="D32" i="17"/>
  <c r="K31" i="17"/>
  <c r="J31" i="17"/>
  <c r="I31" i="17"/>
  <c r="H31" i="17"/>
  <c r="G31" i="17"/>
  <c r="F31" i="17"/>
  <c r="E31" i="17"/>
  <c r="D31" i="17"/>
  <c r="K30" i="17"/>
  <c r="J30" i="17"/>
  <c r="I30" i="17"/>
  <c r="H30" i="17"/>
  <c r="G30" i="17"/>
  <c r="F30" i="17"/>
  <c r="E30" i="17"/>
  <c r="D30" i="17"/>
  <c r="K28" i="17"/>
  <c r="J28" i="17"/>
  <c r="I28" i="17"/>
  <c r="H28" i="17"/>
  <c r="G28" i="17"/>
  <c r="F28" i="17"/>
  <c r="E28" i="17"/>
  <c r="D28" i="17"/>
  <c r="K27" i="17"/>
  <c r="J27" i="17"/>
  <c r="I27" i="17"/>
  <c r="H27" i="17"/>
  <c r="G27" i="17"/>
  <c r="F27" i="17"/>
  <c r="E27" i="17"/>
  <c r="D27" i="17"/>
  <c r="K26" i="17"/>
  <c r="J26" i="17"/>
  <c r="I26" i="17"/>
  <c r="H26" i="17"/>
  <c r="G26" i="17"/>
  <c r="F26" i="17"/>
  <c r="E26" i="17"/>
  <c r="D26" i="17"/>
  <c r="C22" i="17"/>
  <c r="D22" i="17"/>
  <c r="E22" i="17"/>
  <c r="F22" i="17"/>
  <c r="G22" i="17"/>
  <c r="G44" i="17" s="1"/>
  <c r="H22" i="17"/>
  <c r="I22" i="17"/>
  <c r="C15" i="17"/>
  <c r="D15" i="17"/>
  <c r="E15" i="17"/>
  <c r="F15" i="17"/>
  <c r="G15" i="17"/>
  <c r="H15" i="17"/>
  <c r="H37" i="17" s="1"/>
  <c r="I15" i="17"/>
  <c r="I37" i="17" s="1"/>
  <c r="C11" i="17"/>
  <c r="D11" i="17"/>
  <c r="D33" i="17" s="1"/>
  <c r="E11" i="17"/>
  <c r="E33" i="17" s="1"/>
  <c r="F11" i="17"/>
  <c r="G11" i="17"/>
  <c r="G33" i="17" s="1"/>
  <c r="H11" i="17"/>
  <c r="I11" i="17"/>
  <c r="C7" i="17"/>
  <c r="D7" i="17"/>
  <c r="D29" i="17" s="1"/>
  <c r="E7" i="17"/>
  <c r="F7" i="17"/>
  <c r="G7" i="17"/>
  <c r="G29" i="17" s="1"/>
  <c r="H7" i="17"/>
  <c r="H29" i="17" s="1"/>
  <c r="I7" i="17"/>
  <c r="F26" i="19"/>
  <c r="D26" i="19"/>
  <c r="F33" i="17"/>
  <c r="I44" i="17"/>
  <c r="D274" i="13"/>
  <c r="E274" i="13" s="1"/>
  <c r="F274" i="13" s="1"/>
  <c r="G274" i="13" s="1"/>
  <c r="H274" i="13" s="1"/>
  <c r="I274" i="13" s="1"/>
  <c r="J274" i="13" s="1"/>
  <c r="K274" i="13" s="1"/>
  <c r="L274" i="13" s="1"/>
  <c r="E258" i="13"/>
  <c r="F258" i="13"/>
  <c r="F292" i="13" s="1"/>
  <c r="F257" i="13"/>
  <c r="G258" i="13"/>
  <c r="G257" i="13"/>
  <c r="H258" i="13"/>
  <c r="I292" i="13" s="1"/>
  <c r="H257" i="13"/>
  <c r="I258" i="13"/>
  <c r="I257" i="13"/>
  <c r="J258" i="13"/>
  <c r="J292" i="13" s="1"/>
  <c r="J257" i="13"/>
  <c r="K263" i="13"/>
  <c r="K259" i="13"/>
  <c r="K258" i="13"/>
  <c r="K292" i="13" s="1"/>
  <c r="K257" i="13"/>
  <c r="C253" i="13"/>
  <c r="C252" i="13"/>
  <c r="C250" i="13"/>
  <c r="C249" i="13"/>
  <c r="C248" i="13"/>
  <c r="C246" i="13"/>
  <c r="C244" i="13"/>
  <c r="C243" i="13"/>
  <c r="D253" i="13"/>
  <c r="D287" i="13" s="1"/>
  <c r="D252" i="13"/>
  <c r="D286" i="13" s="1"/>
  <c r="D250" i="13"/>
  <c r="D249" i="13"/>
  <c r="D283" i="13" s="1"/>
  <c r="D248" i="13"/>
  <c r="D246" i="13"/>
  <c r="D280" i="13" s="1"/>
  <c r="D244" i="13"/>
  <c r="E278" i="13" s="1"/>
  <c r="D243" i="13"/>
  <c r="E253" i="13"/>
  <c r="E287" i="13" s="1"/>
  <c r="E252" i="13"/>
  <c r="E286" i="13" s="1"/>
  <c r="E250" i="13"/>
  <c r="E284" i="13" s="1"/>
  <c r="E249" i="13"/>
  <c r="E248" i="13"/>
  <c r="E282" i="13" s="1"/>
  <c r="E246" i="13"/>
  <c r="E280" i="13" s="1"/>
  <c r="E245" i="13"/>
  <c r="E244" i="13"/>
  <c r="E243" i="13"/>
  <c r="E277" i="13" s="1"/>
  <c r="F253" i="13"/>
  <c r="F287" i="13" s="1"/>
  <c r="F252" i="13"/>
  <c r="F250" i="13"/>
  <c r="F249" i="13"/>
  <c r="F248" i="13"/>
  <c r="F246" i="13"/>
  <c r="F280" i="13" s="1"/>
  <c r="F245" i="13"/>
  <c r="G279" i="13" s="1"/>
  <c r="F244" i="13"/>
  <c r="F243" i="13"/>
  <c r="G277" i="13" s="1"/>
  <c r="G253" i="13"/>
  <c r="G252" i="13"/>
  <c r="G250" i="13"/>
  <c r="G249" i="13"/>
  <c r="G248" i="13"/>
  <c r="G246" i="13"/>
  <c r="G245" i="13"/>
  <c r="G244" i="13"/>
  <c r="G243" i="13"/>
  <c r="H253" i="13"/>
  <c r="H252" i="13"/>
  <c r="H250" i="13"/>
  <c r="H249" i="13"/>
  <c r="H248" i="13"/>
  <c r="H246" i="13"/>
  <c r="H245" i="13"/>
  <c r="H244" i="13"/>
  <c r="I278" i="13" s="1"/>
  <c r="H243" i="13"/>
  <c r="I253" i="13"/>
  <c r="I252" i="13"/>
  <c r="I250" i="13"/>
  <c r="I249" i="13"/>
  <c r="I248" i="13"/>
  <c r="I246" i="13"/>
  <c r="I245" i="13"/>
  <c r="I244" i="13"/>
  <c r="I243" i="13"/>
  <c r="I277" i="13" s="1"/>
  <c r="J253" i="13"/>
  <c r="J252" i="13"/>
  <c r="J286" i="13" s="1"/>
  <c r="J250" i="13"/>
  <c r="J249" i="13"/>
  <c r="J248" i="13"/>
  <c r="J246" i="13"/>
  <c r="J245" i="13"/>
  <c r="K279" i="13" s="1"/>
  <c r="J244" i="13"/>
  <c r="J278" i="13" s="1"/>
  <c r="J243" i="13"/>
  <c r="K277" i="13" s="1"/>
  <c r="K253" i="13"/>
  <c r="K252" i="13"/>
  <c r="K286" i="13" s="1"/>
  <c r="K250" i="13"/>
  <c r="K249" i="13"/>
  <c r="K248" i="13"/>
  <c r="K246" i="13"/>
  <c r="K245" i="13"/>
  <c r="K244" i="13"/>
  <c r="K243" i="13"/>
  <c r="L258" i="13"/>
  <c r="L229" i="13"/>
  <c r="L225" i="13"/>
  <c r="L224" i="13"/>
  <c r="K224" i="13"/>
  <c r="J224" i="13"/>
  <c r="I224" i="13"/>
  <c r="H224" i="13"/>
  <c r="G224" i="13"/>
  <c r="F224" i="13"/>
  <c r="L223" i="13"/>
  <c r="K223" i="13"/>
  <c r="J223" i="13"/>
  <c r="I223" i="13"/>
  <c r="H223" i="13"/>
  <c r="G223" i="13"/>
  <c r="L219" i="13"/>
  <c r="K219" i="13"/>
  <c r="J219" i="13"/>
  <c r="I219" i="13"/>
  <c r="H219" i="13"/>
  <c r="G219" i="13"/>
  <c r="F219" i="13"/>
  <c r="E219" i="13"/>
  <c r="D219" i="13"/>
  <c r="L218" i="13"/>
  <c r="K218" i="13"/>
  <c r="J218" i="13"/>
  <c r="I218" i="13"/>
  <c r="H218" i="13"/>
  <c r="G218" i="13"/>
  <c r="F218" i="13"/>
  <c r="E218" i="13"/>
  <c r="D218" i="13"/>
  <c r="L216" i="13"/>
  <c r="K216" i="13"/>
  <c r="J216" i="13"/>
  <c r="I216" i="13"/>
  <c r="H216" i="13"/>
  <c r="G216" i="13"/>
  <c r="F216" i="13"/>
  <c r="E216" i="13"/>
  <c r="D216" i="13"/>
  <c r="L215" i="13"/>
  <c r="K215" i="13"/>
  <c r="J215" i="13"/>
  <c r="I215" i="13"/>
  <c r="H215" i="13"/>
  <c r="G215" i="13"/>
  <c r="F215" i="13"/>
  <c r="E215" i="13"/>
  <c r="D215" i="13"/>
  <c r="L214" i="13"/>
  <c r="K214" i="13"/>
  <c r="J214" i="13"/>
  <c r="I214" i="13"/>
  <c r="H214" i="13"/>
  <c r="G214" i="13"/>
  <c r="F214" i="13"/>
  <c r="E214" i="13"/>
  <c r="D214" i="13"/>
  <c r="L212" i="13"/>
  <c r="K212" i="13"/>
  <c r="J212" i="13"/>
  <c r="I212" i="13"/>
  <c r="H212" i="13"/>
  <c r="G212" i="13"/>
  <c r="F212" i="13"/>
  <c r="E212" i="13"/>
  <c r="D212" i="13"/>
  <c r="L211" i="13"/>
  <c r="K211" i="13"/>
  <c r="J211" i="13"/>
  <c r="I211" i="13"/>
  <c r="H211" i="13"/>
  <c r="G211" i="13"/>
  <c r="F211" i="13"/>
  <c r="L210" i="13"/>
  <c r="K210" i="13"/>
  <c r="J210" i="13"/>
  <c r="I210" i="13"/>
  <c r="H210" i="13"/>
  <c r="G210" i="13"/>
  <c r="F210" i="13"/>
  <c r="E210" i="13"/>
  <c r="D210" i="13"/>
  <c r="L209" i="13"/>
  <c r="K209" i="13"/>
  <c r="J209" i="13"/>
  <c r="I209" i="13"/>
  <c r="H209" i="13"/>
  <c r="G209" i="13"/>
  <c r="F209" i="13"/>
  <c r="E209" i="13"/>
  <c r="D209" i="13"/>
  <c r="D206" i="13"/>
  <c r="E206" i="13" s="1"/>
  <c r="F206" i="13" s="1"/>
  <c r="G206" i="13" s="1"/>
  <c r="H206" i="13" s="1"/>
  <c r="I206" i="13" s="1"/>
  <c r="J206" i="13" s="1"/>
  <c r="K206" i="13" s="1"/>
  <c r="L206" i="13" s="1"/>
  <c r="L191" i="13"/>
  <c r="K191" i="13"/>
  <c r="J191" i="13"/>
  <c r="I191" i="13"/>
  <c r="H191" i="13"/>
  <c r="G191" i="13"/>
  <c r="F191" i="13"/>
  <c r="F188" i="13" s="1"/>
  <c r="E191" i="13"/>
  <c r="D191" i="13"/>
  <c r="L190" i="13"/>
  <c r="K190" i="13"/>
  <c r="J190" i="13"/>
  <c r="I190" i="13"/>
  <c r="H190" i="13"/>
  <c r="G190" i="13"/>
  <c r="F190" i="13"/>
  <c r="E190" i="13"/>
  <c r="D190" i="13"/>
  <c r="C154" i="13"/>
  <c r="D154" i="13"/>
  <c r="E154" i="13"/>
  <c r="F154" i="13"/>
  <c r="G154" i="13"/>
  <c r="G139" i="13" s="1"/>
  <c r="H154" i="13"/>
  <c r="I154" i="13"/>
  <c r="J154" i="13"/>
  <c r="K154" i="13"/>
  <c r="L154" i="13"/>
  <c r="C149" i="13"/>
  <c r="D149" i="13"/>
  <c r="D217" i="13" s="1"/>
  <c r="E149" i="13"/>
  <c r="F217" i="13" s="1"/>
  <c r="F149" i="13"/>
  <c r="G217" i="13" s="1"/>
  <c r="G149" i="13"/>
  <c r="H149" i="13"/>
  <c r="H217" i="13" s="1"/>
  <c r="I149" i="13"/>
  <c r="J217" i="13" s="1"/>
  <c r="J149" i="13"/>
  <c r="K217" i="13" s="1"/>
  <c r="K149" i="13"/>
  <c r="L149" i="13"/>
  <c r="L217" i="13" s="1"/>
  <c r="L105" i="13"/>
  <c r="K105" i="13"/>
  <c r="J105" i="13"/>
  <c r="I105" i="13"/>
  <c r="H105" i="13"/>
  <c r="G105" i="13"/>
  <c r="F105" i="13"/>
  <c r="E105" i="13"/>
  <c r="D105" i="13"/>
  <c r="C105" i="13"/>
  <c r="D104" i="13"/>
  <c r="E104" i="13" s="1"/>
  <c r="F104" i="13" s="1"/>
  <c r="G104" i="13" s="1"/>
  <c r="H104" i="13" s="1"/>
  <c r="I104" i="13" s="1"/>
  <c r="J104" i="13" s="1"/>
  <c r="K104" i="13" s="1"/>
  <c r="L104" i="13" s="1"/>
  <c r="D83" i="13"/>
  <c r="D82" i="13"/>
  <c r="D80" i="13"/>
  <c r="D79" i="13"/>
  <c r="D78" i="13"/>
  <c r="D76" i="13"/>
  <c r="D74" i="13"/>
  <c r="D73" i="13"/>
  <c r="E83" i="13"/>
  <c r="E82" i="13"/>
  <c r="E80" i="13"/>
  <c r="E79" i="13"/>
  <c r="E78" i="13"/>
  <c r="E76" i="13"/>
  <c r="E74" i="13"/>
  <c r="E73" i="13"/>
  <c r="F88" i="13"/>
  <c r="F83" i="13"/>
  <c r="F82" i="13"/>
  <c r="F80" i="13"/>
  <c r="F79" i="13"/>
  <c r="F78" i="13"/>
  <c r="F76" i="13"/>
  <c r="F75" i="13"/>
  <c r="F74" i="13"/>
  <c r="F73" i="13"/>
  <c r="G88" i="13"/>
  <c r="G87" i="13"/>
  <c r="G83" i="13"/>
  <c r="G82" i="13"/>
  <c r="G80" i="13"/>
  <c r="G79" i="13"/>
  <c r="G78" i="13"/>
  <c r="G76" i="13"/>
  <c r="G75" i="13"/>
  <c r="G74" i="13"/>
  <c r="G73" i="13"/>
  <c r="H88" i="13"/>
  <c r="H87" i="13"/>
  <c r="H83" i="13"/>
  <c r="H82" i="13"/>
  <c r="H80" i="13"/>
  <c r="H79" i="13"/>
  <c r="H78" i="13"/>
  <c r="H76" i="13"/>
  <c r="H75" i="13"/>
  <c r="H74" i="13"/>
  <c r="H73" i="13"/>
  <c r="I88" i="13"/>
  <c r="I87" i="13"/>
  <c r="I83" i="13"/>
  <c r="I82" i="13"/>
  <c r="I80" i="13"/>
  <c r="I79" i="13"/>
  <c r="I78" i="13"/>
  <c r="I76" i="13"/>
  <c r="I75" i="13"/>
  <c r="I74" i="13"/>
  <c r="I73" i="13"/>
  <c r="J88" i="13"/>
  <c r="J87" i="13"/>
  <c r="J83" i="13"/>
  <c r="J82" i="13"/>
  <c r="J80" i="13"/>
  <c r="J79" i="13"/>
  <c r="J78" i="13"/>
  <c r="J76" i="13"/>
  <c r="J75" i="13"/>
  <c r="J74" i="13"/>
  <c r="J73" i="13"/>
  <c r="K88" i="13"/>
  <c r="K87" i="13"/>
  <c r="K83" i="13"/>
  <c r="K82" i="13"/>
  <c r="K80" i="13"/>
  <c r="K79" i="13"/>
  <c r="K78" i="13"/>
  <c r="K76" i="13"/>
  <c r="K75" i="13"/>
  <c r="K74" i="13"/>
  <c r="K73" i="13"/>
  <c r="L88" i="13"/>
  <c r="L54" i="13"/>
  <c r="K54" i="13"/>
  <c r="J54" i="13"/>
  <c r="I54" i="13"/>
  <c r="H54" i="13"/>
  <c r="G54" i="13"/>
  <c r="F54" i="13"/>
  <c r="E54" i="13"/>
  <c r="D54" i="13"/>
  <c r="D101" i="11"/>
  <c r="E101" i="11" s="1"/>
  <c r="F101" i="11" s="1"/>
  <c r="G101" i="11" s="1"/>
  <c r="H101" i="11" s="1"/>
  <c r="I101" i="11" s="1"/>
  <c r="J101" i="11" s="1"/>
  <c r="K101" i="11" s="1"/>
  <c r="L101" i="11" s="1"/>
  <c r="D90" i="11"/>
  <c r="E90" i="11" s="1"/>
  <c r="F90" i="11" s="1"/>
  <c r="G90" i="11" s="1"/>
  <c r="H90" i="11" s="1"/>
  <c r="I90" i="11" s="1"/>
  <c r="J90" i="11" s="1"/>
  <c r="K90" i="11" s="1"/>
  <c r="L90" i="11" s="1"/>
  <c r="D79" i="11"/>
  <c r="E79" i="11" s="1"/>
  <c r="F79" i="11" s="1"/>
  <c r="G79" i="11" s="1"/>
  <c r="H79" i="11" s="1"/>
  <c r="I79" i="11" s="1"/>
  <c r="J79" i="11" s="1"/>
  <c r="K79" i="11" s="1"/>
  <c r="L79" i="11" s="1"/>
  <c r="D68" i="11"/>
  <c r="E68" i="11" s="1"/>
  <c r="F68" i="11" s="1"/>
  <c r="G68" i="11" s="1"/>
  <c r="H68" i="11"/>
  <c r="I68" i="11" s="1"/>
  <c r="J68" i="11" s="1"/>
  <c r="K68" i="11" s="1"/>
  <c r="L68" i="11" s="1"/>
  <c r="D57" i="11"/>
  <c r="E57" i="11" s="1"/>
  <c r="F57" i="11" s="1"/>
  <c r="G57" i="11" s="1"/>
  <c r="H57" i="11" s="1"/>
  <c r="I57" i="11" s="1"/>
  <c r="J57" i="11" s="1"/>
  <c r="K57" i="11" s="1"/>
  <c r="L57" i="11" s="1"/>
  <c r="D46" i="11"/>
  <c r="E46" i="11"/>
  <c r="F46" i="11" s="1"/>
  <c r="G46" i="11" s="1"/>
  <c r="H46" i="11" s="1"/>
  <c r="I46" i="11" s="1"/>
  <c r="J46" i="11" s="1"/>
  <c r="K46" i="11" s="1"/>
  <c r="L46" i="11" s="1"/>
  <c r="D35" i="11"/>
  <c r="E35" i="11" s="1"/>
  <c r="F35" i="11" s="1"/>
  <c r="G35" i="11" s="1"/>
  <c r="H35" i="11" s="1"/>
  <c r="I35" i="11" s="1"/>
  <c r="J35" i="11" s="1"/>
  <c r="K35" i="11" s="1"/>
  <c r="L35" i="11" s="1"/>
  <c r="D24" i="11"/>
  <c r="E24" i="11" s="1"/>
  <c r="F24" i="11" s="1"/>
  <c r="G24" i="11" s="1"/>
  <c r="H24" i="11" s="1"/>
  <c r="I24" i="11" s="1"/>
  <c r="J24" i="11" s="1"/>
  <c r="K24" i="11" s="1"/>
  <c r="L24" i="11" s="1"/>
  <c r="D13" i="11"/>
  <c r="E13" i="11" s="1"/>
  <c r="F13" i="11" s="1"/>
  <c r="G13" i="11" s="1"/>
  <c r="H13" i="11" s="1"/>
  <c r="I13" i="11" s="1"/>
  <c r="J13" i="11" s="1"/>
  <c r="K13" i="11" s="1"/>
  <c r="L13" i="11" s="1"/>
  <c r="C18" i="13"/>
  <c r="D18" i="13"/>
  <c r="E18" i="13"/>
  <c r="E256" i="13" s="1"/>
  <c r="F18" i="13"/>
  <c r="F86" i="13" s="1"/>
  <c r="G18" i="13"/>
  <c r="H18" i="13"/>
  <c r="I18" i="13"/>
  <c r="I256" i="13" s="1"/>
  <c r="J18" i="13"/>
  <c r="J3" i="13" s="1"/>
  <c r="K18" i="13"/>
  <c r="L18" i="13"/>
  <c r="C24" i="13"/>
  <c r="D24" i="13"/>
  <c r="C27" i="13"/>
  <c r="D27" i="13"/>
  <c r="C13" i="13"/>
  <c r="D13" i="13"/>
  <c r="D81" i="13" s="1"/>
  <c r="E13" i="13"/>
  <c r="F13" i="13"/>
  <c r="G13" i="13"/>
  <c r="H13" i="13"/>
  <c r="I13" i="13"/>
  <c r="J13" i="13"/>
  <c r="J251" i="13" s="1"/>
  <c r="K13" i="13"/>
  <c r="K81" i="13" s="1"/>
  <c r="L13" i="13"/>
  <c r="D80" i="11"/>
  <c r="E80" i="11"/>
  <c r="F80" i="11"/>
  <c r="G80" i="11"/>
  <c r="H80" i="11"/>
  <c r="I80" i="11"/>
  <c r="J80" i="11"/>
  <c r="K80" i="11"/>
  <c r="C80" i="11"/>
  <c r="K58" i="11"/>
  <c r="J58" i="11"/>
  <c r="I58" i="11"/>
  <c r="H58" i="11"/>
  <c r="G58" i="11"/>
  <c r="F58" i="11"/>
  <c r="E58" i="11"/>
  <c r="D58" i="11"/>
  <c r="C47" i="11"/>
  <c r="K47" i="11"/>
  <c r="J47" i="11"/>
  <c r="I47" i="11"/>
  <c r="H47" i="11"/>
  <c r="G47" i="11"/>
  <c r="F47" i="11"/>
  <c r="E47" i="11"/>
  <c r="D47" i="11"/>
  <c r="D36" i="11"/>
  <c r="E36" i="11"/>
  <c r="F36" i="11"/>
  <c r="G36" i="11"/>
  <c r="H36" i="11"/>
  <c r="I36" i="11"/>
  <c r="J36" i="11"/>
  <c r="K36" i="11"/>
  <c r="C36" i="11"/>
  <c r="D14" i="11"/>
  <c r="E14" i="11"/>
  <c r="F14" i="11"/>
  <c r="G14" i="11"/>
  <c r="H14" i="11"/>
  <c r="I14" i="11"/>
  <c r="J14" i="11"/>
  <c r="K14" i="11"/>
  <c r="C3" i="11"/>
  <c r="D3" i="11"/>
  <c r="E3" i="11"/>
  <c r="F3" i="11"/>
  <c r="G3" i="11"/>
  <c r="H3" i="11"/>
  <c r="I3" i="11"/>
  <c r="J3" i="11"/>
  <c r="K3" i="11"/>
  <c r="F251" i="13"/>
  <c r="I280" i="13"/>
  <c r="H277" i="13"/>
  <c r="G286" i="13"/>
  <c r="C251" i="13"/>
  <c r="H222" i="13"/>
  <c r="G287" i="13"/>
  <c r="I222" i="13"/>
  <c r="E81" i="13"/>
  <c r="D2" i="20"/>
  <c r="E2" i="20" s="1"/>
  <c r="F2" i="20" s="1"/>
  <c r="G2" i="20" s="1"/>
  <c r="H2" i="20" s="1"/>
  <c r="I2" i="20" s="1"/>
  <c r="J2" i="20" s="1"/>
  <c r="K2" i="20" s="1"/>
  <c r="L2" i="20" s="1"/>
  <c r="M2" i="20" s="1"/>
  <c r="D2" i="19"/>
  <c r="E2" i="19" s="1"/>
  <c r="F2" i="19" s="1"/>
  <c r="G2" i="19" s="1"/>
  <c r="H2" i="19" s="1"/>
  <c r="I2" i="19" s="1"/>
  <c r="J2" i="19" s="1"/>
  <c r="K2" i="19" s="1"/>
  <c r="L2" i="19" s="1"/>
  <c r="M2" i="19" s="1"/>
  <c r="D2" i="17"/>
  <c r="E2" i="17" s="1"/>
  <c r="F2" i="17" s="1"/>
  <c r="G2" i="17" s="1"/>
  <c r="H2" i="17" s="1"/>
  <c r="I2" i="17" s="1"/>
  <c r="J2" i="17" s="1"/>
  <c r="K2" i="17" s="1"/>
  <c r="L2" i="17" s="1"/>
  <c r="D240" i="13"/>
  <c r="E240" i="13" s="1"/>
  <c r="F240" i="13" s="1"/>
  <c r="G240" i="13" s="1"/>
  <c r="H240" i="13" s="1"/>
  <c r="I240" i="13" s="1"/>
  <c r="J240" i="13" s="1"/>
  <c r="K240" i="13" s="1"/>
  <c r="L240" i="13" s="1"/>
  <c r="J201" i="13"/>
  <c r="I201" i="13"/>
  <c r="H201" i="13"/>
  <c r="G201" i="13"/>
  <c r="F201" i="13"/>
  <c r="E201" i="13"/>
  <c r="D201" i="13"/>
  <c r="J200" i="13"/>
  <c r="I200" i="13"/>
  <c r="H200" i="13"/>
  <c r="G200" i="13"/>
  <c r="F200" i="13"/>
  <c r="E200" i="13"/>
  <c r="D200" i="13"/>
  <c r="J199" i="13"/>
  <c r="I199" i="13"/>
  <c r="H199" i="13"/>
  <c r="G199" i="13"/>
  <c r="F199" i="13"/>
  <c r="E199" i="13"/>
  <c r="D199" i="13"/>
  <c r="J198" i="13"/>
  <c r="I198" i="13"/>
  <c r="H198" i="13"/>
  <c r="G198" i="13"/>
  <c r="F198" i="13"/>
  <c r="E198" i="13"/>
  <c r="D198" i="13"/>
  <c r="J195" i="13"/>
  <c r="J194" i="13" s="1"/>
  <c r="I195" i="13"/>
  <c r="I194" i="13" s="1"/>
  <c r="H195" i="13"/>
  <c r="H194" i="13" s="1"/>
  <c r="G195" i="13"/>
  <c r="G194" i="13" s="1"/>
  <c r="F195" i="13"/>
  <c r="F194" i="13" s="1"/>
  <c r="E195" i="13"/>
  <c r="E194" i="13"/>
  <c r="D195" i="13"/>
  <c r="D194" i="13" s="1"/>
  <c r="J189" i="13"/>
  <c r="J188" i="13" s="1"/>
  <c r="I189" i="13"/>
  <c r="I188" i="13" s="1"/>
  <c r="H189" i="13"/>
  <c r="G189" i="13"/>
  <c r="F189" i="13"/>
  <c r="E189" i="13"/>
  <c r="E188" i="13" s="1"/>
  <c r="D189" i="13"/>
  <c r="J185" i="13"/>
  <c r="I185" i="13"/>
  <c r="H185" i="13"/>
  <c r="H183" i="13" s="1"/>
  <c r="G185" i="13"/>
  <c r="G183" i="13" s="1"/>
  <c r="F185" i="13"/>
  <c r="E185" i="13"/>
  <c r="D185" i="13"/>
  <c r="J184" i="13"/>
  <c r="I184" i="13"/>
  <c r="H184" i="13"/>
  <c r="G184" i="13"/>
  <c r="F184" i="13"/>
  <c r="E184" i="13"/>
  <c r="D184" i="13"/>
  <c r="J182" i="13"/>
  <c r="I182" i="13"/>
  <c r="I179" i="13" s="1"/>
  <c r="H182" i="13"/>
  <c r="G182" i="13"/>
  <c r="F182" i="13"/>
  <c r="E182" i="13"/>
  <c r="E179" i="13" s="1"/>
  <c r="D182" i="13"/>
  <c r="J181" i="13"/>
  <c r="I181" i="13"/>
  <c r="H181" i="13"/>
  <c r="G181" i="13"/>
  <c r="F181" i="13"/>
  <c r="E181" i="13"/>
  <c r="D181" i="13"/>
  <c r="J180" i="13"/>
  <c r="I180" i="13"/>
  <c r="H180" i="13"/>
  <c r="G180" i="13"/>
  <c r="F180" i="13"/>
  <c r="E180" i="13"/>
  <c r="D180" i="13"/>
  <c r="J178" i="13"/>
  <c r="I178" i="13"/>
  <c r="H178" i="13"/>
  <c r="G178" i="13"/>
  <c r="F178" i="13"/>
  <c r="E178" i="13"/>
  <c r="D178" i="13"/>
  <c r="J177" i="13"/>
  <c r="I177" i="13"/>
  <c r="H177" i="13"/>
  <c r="G177" i="13"/>
  <c r="F177" i="13"/>
  <c r="E177" i="13"/>
  <c r="D177" i="13"/>
  <c r="J176" i="13"/>
  <c r="I176" i="13"/>
  <c r="I174" i="13" s="1"/>
  <c r="H176" i="13"/>
  <c r="G176" i="13"/>
  <c r="F176" i="13"/>
  <c r="E176" i="13"/>
  <c r="D176" i="13"/>
  <c r="J175" i="13"/>
  <c r="I175" i="13"/>
  <c r="H175" i="13"/>
  <c r="G175" i="13"/>
  <c r="F175" i="13"/>
  <c r="E175" i="13"/>
  <c r="D175" i="13"/>
  <c r="D172" i="13"/>
  <c r="E172" i="13" s="1"/>
  <c r="F172" i="13" s="1"/>
  <c r="G172" i="13" s="1"/>
  <c r="H172" i="13" s="1"/>
  <c r="I172" i="13" s="1"/>
  <c r="J172" i="13" s="1"/>
  <c r="K172" i="13" s="1"/>
  <c r="L172" i="13" s="1"/>
  <c r="K201" i="13"/>
  <c r="K200" i="13"/>
  <c r="K199" i="13"/>
  <c r="K198" i="13"/>
  <c r="J163" i="13"/>
  <c r="I163" i="13"/>
  <c r="H163" i="13"/>
  <c r="G163" i="13"/>
  <c r="F163" i="13"/>
  <c r="E163" i="13"/>
  <c r="D163" i="13"/>
  <c r="C163" i="13"/>
  <c r="L160" i="13"/>
  <c r="K195" i="13"/>
  <c r="K194" i="13" s="1"/>
  <c r="J160" i="13"/>
  <c r="I160" i="13"/>
  <c r="H160" i="13"/>
  <c r="G160" i="13"/>
  <c r="F160" i="13"/>
  <c r="E160" i="13"/>
  <c r="D160" i="13"/>
  <c r="C160" i="13"/>
  <c r="K185" i="13"/>
  <c r="K183" i="13" s="1"/>
  <c r="K182" i="13"/>
  <c r="K181" i="13"/>
  <c r="J145" i="13"/>
  <c r="I145" i="13"/>
  <c r="J213" i="13" s="1"/>
  <c r="H145" i="13"/>
  <c r="H247" i="13" s="1"/>
  <c r="G145" i="13"/>
  <c r="F145" i="13"/>
  <c r="E145" i="13"/>
  <c r="F213" i="13" s="1"/>
  <c r="D145" i="13"/>
  <c r="C145" i="13"/>
  <c r="K178" i="13"/>
  <c r="K177" i="13"/>
  <c r="K176" i="13"/>
  <c r="K175" i="13"/>
  <c r="J140" i="13"/>
  <c r="I140" i="13"/>
  <c r="J208" i="13" s="1"/>
  <c r="H140" i="13"/>
  <c r="G140" i="13"/>
  <c r="F140" i="13"/>
  <c r="E140" i="13"/>
  <c r="D140" i="13"/>
  <c r="C140" i="13"/>
  <c r="D138" i="13"/>
  <c r="E138" i="13"/>
  <c r="F138" i="13"/>
  <c r="G138" i="13" s="1"/>
  <c r="H138" i="13" s="1"/>
  <c r="I138" i="13" s="1"/>
  <c r="J138" i="13" s="1"/>
  <c r="K138" i="13" s="1"/>
  <c r="L138" i="13" s="1"/>
  <c r="D70" i="13"/>
  <c r="E70" i="13" s="1"/>
  <c r="F70" i="13" s="1"/>
  <c r="G70" i="13" s="1"/>
  <c r="H70" i="13" s="1"/>
  <c r="I70" i="13" s="1"/>
  <c r="J70" i="13" s="1"/>
  <c r="K70" i="13" s="1"/>
  <c r="L70" i="13" s="1"/>
  <c r="J65" i="13"/>
  <c r="I65" i="13"/>
  <c r="H65" i="13"/>
  <c r="G65" i="13"/>
  <c r="F65" i="13"/>
  <c r="E65" i="13"/>
  <c r="D65" i="13"/>
  <c r="J64" i="13"/>
  <c r="I64" i="13"/>
  <c r="H64" i="13"/>
  <c r="G64" i="13"/>
  <c r="F64" i="13"/>
  <c r="E64" i="13"/>
  <c r="D64" i="13"/>
  <c r="J63" i="13"/>
  <c r="I63" i="13"/>
  <c r="H63" i="13"/>
  <c r="G63" i="13"/>
  <c r="F63" i="13"/>
  <c r="E63" i="13"/>
  <c r="D63" i="13"/>
  <c r="J62" i="13"/>
  <c r="I62" i="13"/>
  <c r="I61" i="13" s="1"/>
  <c r="H62" i="13"/>
  <c r="G62" i="13"/>
  <c r="F62" i="13"/>
  <c r="E62" i="13"/>
  <c r="D62" i="13"/>
  <c r="J59" i="13"/>
  <c r="J58" i="13" s="1"/>
  <c r="I59" i="13"/>
  <c r="I58" i="13" s="1"/>
  <c r="H59" i="13"/>
  <c r="H58" i="13" s="1"/>
  <c r="G59" i="13"/>
  <c r="G58" i="13"/>
  <c r="F59" i="13"/>
  <c r="F58" i="13" s="1"/>
  <c r="E59" i="13"/>
  <c r="E58" i="13" s="1"/>
  <c r="D59" i="13"/>
  <c r="D58" i="13" s="1"/>
  <c r="J55" i="13"/>
  <c r="I55" i="13"/>
  <c r="H55" i="13"/>
  <c r="G55" i="13"/>
  <c r="F55" i="13"/>
  <c r="E55" i="13"/>
  <c r="D55" i="13"/>
  <c r="J53" i="13"/>
  <c r="I53" i="13"/>
  <c r="H53" i="13"/>
  <c r="G53" i="13"/>
  <c r="F53" i="13"/>
  <c r="E53" i="13"/>
  <c r="D53" i="13"/>
  <c r="J49" i="13"/>
  <c r="I49" i="13"/>
  <c r="H49" i="13"/>
  <c r="H47" i="13" s="1"/>
  <c r="G49" i="13"/>
  <c r="G47" i="13" s="1"/>
  <c r="F49" i="13"/>
  <c r="E49" i="13"/>
  <c r="D49" i="13"/>
  <c r="D47" i="13" s="1"/>
  <c r="J48" i="13"/>
  <c r="J47" i="13" s="1"/>
  <c r="I48" i="13"/>
  <c r="H48" i="13"/>
  <c r="G48" i="13"/>
  <c r="F48" i="13"/>
  <c r="E48" i="13"/>
  <c r="E47" i="13" s="1"/>
  <c r="D48" i="13"/>
  <c r="J46" i="13"/>
  <c r="I46" i="13"/>
  <c r="H46" i="13"/>
  <c r="G46" i="13"/>
  <c r="F46" i="13"/>
  <c r="E46" i="13"/>
  <c r="D46" i="13"/>
  <c r="J45" i="13"/>
  <c r="I45" i="13"/>
  <c r="H45" i="13"/>
  <c r="G45" i="13"/>
  <c r="F45" i="13"/>
  <c r="E45" i="13"/>
  <c r="D45" i="13"/>
  <c r="J44" i="13"/>
  <c r="I44" i="13"/>
  <c r="H44" i="13"/>
  <c r="G44" i="13"/>
  <c r="F44" i="13"/>
  <c r="E44" i="13"/>
  <c r="D44" i="13"/>
  <c r="J42" i="13"/>
  <c r="I42" i="13"/>
  <c r="H42" i="13"/>
  <c r="G42" i="13"/>
  <c r="F42" i="13"/>
  <c r="E42" i="13"/>
  <c r="D42" i="13"/>
  <c r="J41" i="13"/>
  <c r="I41" i="13"/>
  <c r="H41" i="13"/>
  <c r="G41" i="13"/>
  <c r="F41" i="13"/>
  <c r="E41" i="13"/>
  <c r="D41" i="13"/>
  <c r="J40" i="13"/>
  <c r="I40" i="13"/>
  <c r="H40" i="13"/>
  <c r="G40" i="13"/>
  <c r="F40" i="13"/>
  <c r="E40" i="13"/>
  <c r="D40" i="13"/>
  <c r="J39" i="13"/>
  <c r="I39" i="13"/>
  <c r="H39" i="13"/>
  <c r="G39" i="13"/>
  <c r="F39" i="13"/>
  <c r="E39" i="13"/>
  <c r="D39" i="13"/>
  <c r="D36" i="13"/>
  <c r="E36" i="13" s="1"/>
  <c r="F36" i="13" s="1"/>
  <c r="G36" i="13" s="1"/>
  <c r="H36" i="13" s="1"/>
  <c r="I36" i="13" s="1"/>
  <c r="J36" i="13" s="1"/>
  <c r="K36" i="13" s="1"/>
  <c r="L36" i="13" s="1"/>
  <c r="K65" i="13"/>
  <c r="K64" i="13"/>
  <c r="K63" i="13"/>
  <c r="J27" i="13"/>
  <c r="I27" i="13"/>
  <c r="H27" i="13"/>
  <c r="G27" i="13"/>
  <c r="F27" i="13"/>
  <c r="E27" i="13"/>
  <c r="J24" i="13"/>
  <c r="I24" i="13"/>
  <c r="H24" i="13"/>
  <c r="G24" i="13"/>
  <c r="F24" i="13"/>
  <c r="E24" i="13"/>
  <c r="K55" i="13"/>
  <c r="K53" i="13"/>
  <c r="K52" i="13" s="1"/>
  <c r="K49" i="13"/>
  <c r="K48" i="13"/>
  <c r="K46" i="13"/>
  <c r="K45" i="13"/>
  <c r="K43" i="13" s="1"/>
  <c r="K44" i="13"/>
  <c r="J9" i="13"/>
  <c r="I9" i="13"/>
  <c r="I247" i="13"/>
  <c r="H9" i="13"/>
  <c r="G9" i="13"/>
  <c r="F9" i="13"/>
  <c r="E9" i="13"/>
  <c r="D9" i="13"/>
  <c r="C9" i="13"/>
  <c r="K42" i="13"/>
  <c r="K41" i="13"/>
  <c r="K40" i="13"/>
  <c r="J4" i="13"/>
  <c r="J242" i="13" s="1"/>
  <c r="I4" i="13"/>
  <c r="I242" i="13" s="1"/>
  <c r="H4" i="13"/>
  <c r="H72" i="13" s="1"/>
  <c r="G4" i="13"/>
  <c r="F4" i="13"/>
  <c r="E4" i="13"/>
  <c r="D4" i="13"/>
  <c r="C4" i="13"/>
  <c r="D2" i="13"/>
  <c r="E2" i="13"/>
  <c r="F2" i="13" s="1"/>
  <c r="G2" i="13" s="1"/>
  <c r="H2" i="13"/>
  <c r="I2" i="13" s="1"/>
  <c r="J2" i="13" s="1"/>
  <c r="K2" i="13" s="1"/>
  <c r="L2" i="13" s="1"/>
  <c r="D2" i="11"/>
  <c r="E2" i="11" s="1"/>
  <c r="F2" i="11" s="1"/>
  <c r="G2" i="11" s="1"/>
  <c r="H2" i="11" s="1"/>
  <c r="I2" i="11" s="1"/>
  <c r="J2" i="11" s="1"/>
  <c r="K2" i="11" s="1"/>
  <c r="L2" i="11" s="1"/>
  <c r="G213" i="13"/>
  <c r="D183" i="13"/>
  <c r="J247" i="13"/>
  <c r="F208" i="13"/>
  <c r="K47" i="13"/>
  <c r="J77" i="13"/>
  <c r="H77" i="13"/>
  <c r="J72" i="13"/>
  <c r="J52" i="13"/>
  <c r="L244" i="13"/>
  <c r="L252" i="13"/>
  <c r="L75" i="13"/>
  <c r="L78" i="13"/>
  <c r="L140" i="13"/>
  <c r="L14" i="11"/>
  <c r="L76" i="13"/>
  <c r="L265" i="13"/>
  <c r="L201" i="13"/>
  <c r="F38" i="13"/>
  <c r="L83" i="13"/>
  <c r="L53" i="13"/>
  <c r="L63" i="13"/>
  <c r="L61" i="13" s="1"/>
  <c r="L87" i="13"/>
  <c r="L176" i="13"/>
  <c r="L181" i="13"/>
  <c r="L195" i="13"/>
  <c r="L194" i="13" s="1"/>
  <c r="L198" i="13"/>
  <c r="L200" i="13"/>
  <c r="K27" i="13"/>
  <c r="K160" i="13"/>
  <c r="L228" i="13" s="1"/>
  <c r="K163" i="13"/>
  <c r="L89" i="13"/>
  <c r="L177" i="13"/>
  <c r="L250" i="13"/>
  <c r="L284" i="13" s="1"/>
  <c r="L267" i="13"/>
  <c r="L175" i="13"/>
  <c r="K9" i="13"/>
  <c r="K77" i="13" s="1"/>
  <c r="L79" i="13"/>
  <c r="L40" i="13"/>
  <c r="L44" i="13"/>
  <c r="L43" i="13" s="1"/>
  <c r="L48" i="13"/>
  <c r="L74" i="13"/>
  <c r="K140" i="13"/>
  <c r="K208" i="13"/>
  <c r="L269" i="13"/>
  <c r="L246" i="13"/>
  <c r="L280" i="13" s="1"/>
  <c r="L253" i="13"/>
  <c r="L80" i="13"/>
  <c r="L65" i="13"/>
  <c r="L82" i="13"/>
  <c r="L256" i="13"/>
  <c r="L189" i="13"/>
  <c r="L188" i="13" s="1"/>
  <c r="L249" i="13"/>
  <c r="L283" i="13" s="1"/>
  <c r="K59" i="13"/>
  <c r="K58" i="13" s="1"/>
  <c r="K24" i="13"/>
  <c r="L45" i="13"/>
  <c r="K62" i="13"/>
  <c r="K184" i="13"/>
  <c r="L39" i="13"/>
  <c r="L4" i="13"/>
  <c r="L243" i="13"/>
  <c r="M277" i="13" s="1"/>
  <c r="L9" i="13"/>
  <c r="L248" i="13"/>
  <c r="L282" i="13" s="1"/>
  <c r="L257" i="13"/>
  <c r="L291" i="13" s="1"/>
  <c r="L59" i="13"/>
  <c r="L58" i="13" s="1"/>
  <c r="L24" i="13"/>
  <c r="L92" i="13" s="1"/>
  <c r="L263" i="13"/>
  <c r="M297" i="13" s="1"/>
  <c r="L62" i="13"/>
  <c r="H139" i="13"/>
  <c r="L184" i="13"/>
  <c r="L199" i="13"/>
  <c r="L259" i="13"/>
  <c r="L293" i="13"/>
  <c r="L64" i="13"/>
  <c r="L268" i="13"/>
  <c r="M302" i="13" s="1"/>
  <c r="L41" i="13"/>
  <c r="L145" i="13"/>
  <c r="L213" i="13" s="1"/>
  <c r="L180" i="13"/>
  <c r="K39" i="13"/>
  <c r="K4" i="13"/>
  <c r="K242" i="13" s="1"/>
  <c r="L55" i="13"/>
  <c r="L73" i="13"/>
  <c r="L93" i="13"/>
  <c r="K145" i="13"/>
  <c r="K213" i="13"/>
  <c r="K180" i="13"/>
  <c r="K189" i="13"/>
  <c r="L178" i="13"/>
  <c r="L182" i="13"/>
  <c r="L185" i="13"/>
  <c r="L245" i="13"/>
  <c r="L279" i="13" s="1"/>
  <c r="L266" i="13"/>
  <c r="L42" i="13"/>
  <c r="L46" i="13"/>
  <c r="L49" i="13"/>
  <c r="K72" i="13"/>
  <c r="L183" i="13"/>
  <c r="L208" i="13"/>
  <c r="J7" i="17"/>
  <c r="J29" i="17" s="1"/>
  <c r="K7" i="17"/>
  <c r="J36" i="17"/>
  <c r="J11" i="17"/>
  <c r="J33" i="17"/>
  <c r="L77" i="13"/>
  <c r="J22" i="17"/>
  <c r="J44" i="17" s="1"/>
  <c r="J15" i="17"/>
  <c r="J37" i="17" s="1"/>
  <c r="K11" i="17"/>
  <c r="L33" i="17" s="1"/>
  <c r="L36" i="17"/>
  <c r="K36" i="17"/>
  <c r="K15" i="17"/>
  <c r="K22" i="17"/>
  <c r="L44" i="17" s="1"/>
  <c r="AM321" i="3"/>
  <c r="AM323" i="3"/>
  <c r="BA323" i="3"/>
  <c r="BA330" i="3"/>
  <c r="AQ322" i="3"/>
  <c r="BA324" i="3"/>
  <c r="AC323" i="3"/>
  <c r="AH323" i="3"/>
  <c r="AG315" i="3"/>
  <c r="AL315" i="3"/>
  <c r="AM311" i="3"/>
  <c r="AR316" i="3"/>
  <c r="AM316" i="3"/>
  <c r="AM322" i="3"/>
  <c r="AR322" i="3"/>
  <c r="AX316" i="3"/>
  <c r="AT321" i="3"/>
  <c r="BD310" i="3"/>
  <c r="AY310" i="3"/>
  <c r="BD314" i="3"/>
  <c r="AY314" i="3"/>
  <c r="BD318" i="3"/>
  <c r="AY318" i="3"/>
  <c r="BD324" i="3"/>
  <c r="AY324" i="3"/>
  <c r="AH322" i="3"/>
  <c r="AC322" i="3"/>
  <c r="AH308" i="3"/>
  <c r="AM308" i="3"/>
  <c r="AG313" i="3"/>
  <c r="AL313" i="3"/>
  <c r="Z310" i="3"/>
  <c r="AE312" i="3"/>
  <c r="Z313" i="3"/>
  <c r="AY315" i="3"/>
  <c r="AT315" i="3"/>
  <c r="BB310" i="3"/>
  <c r="AW310" i="3"/>
  <c r="AW314" i="3"/>
  <c r="BB314" i="3"/>
  <c r="BB318" i="3"/>
  <c r="AW318" i="3"/>
  <c r="BC310" i="3"/>
  <c r="AX310" i="3"/>
  <c r="BC314" i="3"/>
  <c r="AX314" i="3"/>
  <c r="BC318" i="3"/>
  <c r="AX318" i="3"/>
  <c r="BB308" i="3"/>
  <c r="AM307" i="3"/>
  <c r="AH307" i="3"/>
  <c r="AG314" i="3"/>
  <c r="AL314" i="3"/>
  <c r="J308" i="3"/>
  <c r="O308" i="3"/>
  <c r="N313" i="3"/>
  <c r="I313" i="3"/>
  <c r="I314" i="3"/>
  <c r="H317" i="3"/>
  <c r="H318" i="3"/>
  <c r="R307" i="3"/>
  <c r="W309" i="3"/>
  <c r="R309" i="3"/>
  <c r="AY307" i="3"/>
  <c r="AT307" i="3"/>
  <c r="AY309" i="3"/>
  <c r="AT309" i="3"/>
  <c r="AY311" i="3"/>
  <c r="AT311" i="3"/>
  <c r="I283" i="13" l="1"/>
  <c r="L287" i="13"/>
  <c r="I287" i="13"/>
  <c r="G284" i="13"/>
  <c r="J284" i="13"/>
  <c r="K280" i="13"/>
  <c r="J279" i="13"/>
  <c r="H282" i="13"/>
  <c r="L286" i="13"/>
  <c r="K284" i="13"/>
  <c r="I282" i="13"/>
  <c r="H280" i="13"/>
  <c r="AB321" i="3"/>
  <c r="AR323" i="3"/>
  <c r="AG322" i="3"/>
  <c r="O317" i="3"/>
  <c r="AE307" i="3"/>
  <c r="AT308" i="3"/>
  <c r="X309" i="3"/>
  <c r="AJ317" i="3"/>
  <c r="M317" i="3"/>
  <c r="T317" i="3"/>
  <c r="AW103" i="3"/>
  <c r="AN312" i="3"/>
  <c r="AR313" i="3"/>
  <c r="AJ318" i="3"/>
  <c r="R103" i="3"/>
  <c r="W306" i="3"/>
  <c r="Z317" i="3"/>
  <c r="AR238" i="3"/>
  <c r="AS238" i="3"/>
  <c r="AI238" i="3"/>
  <c r="AE316" i="3"/>
  <c r="R316" i="3"/>
  <c r="Y312" i="3"/>
  <c r="AO322" i="3"/>
  <c r="AY313" i="3"/>
  <c r="AV312" i="3"/>
  <c r="AW321" i="3"/>
  <c r="AN322" i="3"/>
  <c r="AW317" i="3"/>
  <c r="AI321" i="3"/>
  <c r="O307" i="3"/>
  <c r="AJ314" i="3"/>
  <c r="P316" i="3"/>
  <c r="AD317" i="3"/>
  <c r="J312" i="3"/>
  <c r="AR103" i="3"/>
  <c r="J316" i="3"/>
  <c r="AJ311" i="3"/>
  <c r="U308" i="3"/>
  <c r="T307" i="3"/>
  <c r="T309" i="3"/>
  <c r="Y308" i="3"/>
  <c r="Y314" i="3"/>
  <c r="Y316" i="3"/>
  <c r="Y322" i="3"/>
  <c r="AD307" i="3"/>
  <c r="AD311" i="3"/>
  <c r="AD313" i="3"/>
  <c r="AD315" i="3"/>
  <c r="AD321" i="3"/>
  <c r="AD323" i="3"/>
  <c r="AI310" i="3"/>
  <c r="AI312" i="3"/>
  <c r="AI314" i="3"/>
  <c r="AI316" i="3"/>
  <c r="AI318" i="3"/>
  <c r="AI322" i="3"/>
  <c r="AS307" i="3"/>
  <c r="AS309" i="3"/>
  <c r="AS315" i="3"/>
  <c r="AN317" i="3"/>
  <c r="AS321" i="3"/>
  <c r="AN323" i="3"/>
  <c r="AR308" i="3"/>
  <c r="Z315" i="3"/>
  <c r="Z309" i="3"/>
  <c r="K306" i="3"/>
  <c r="AS323" i="3"/>
  <c r="AJ310" i="3"/>
  <c r="AJ309" i="3"/>
  <c r="AE322" i="3"/>
  <c r="AO321" i="3"/>
  <c r="AE321" i="3"/>
  <c r="AR311" i="3"/>
  <c r="O312" i="3"/>
  <c r="AQ103" i="3"/>
  <c r="AW315" i="3"/>
  <c r="AY312" i="3"/>
  <c r="AT314" i="3"/>
  <c r="AT318" i="3"/>
  <c r="AY322" i="3"/>
  <c r="AV310" i="3"/>
  <c r="AX103" i="3"/>
  <c r="BB322" i="3"/>
  <c r="Y311" i="3"/>
  <c r="AI308" i="3"/>
  <c r="O316" i="3"/>
  <c r="Y318" i="3"/>
  <c r="Z311" i="3"/>
  <c r="AQ313" i="3"/>
  <c r="L292" i="13"/>
  <c r="L297" i="13"/>
  <c r="G280" i="13"/>
  <c r="J280" i="13"/>
  <c r="I279" i="13"/>
  <c r="I284" i="13"/>
  <c r="J281" i="13"/>
  <c r="N316" i="3"/>
  <c r="I316" i="3"/>
  <c r="AJ111" i="3"/>
  <c r="AJ124" i="3"/>
  <c r="AJ132" i="3"/>
  <c r="AJ129" i="3"/>
  <c r="I251" i="13"/>
  <c r="J285" i="13" s="1"/>
  <c r="G222" i="13"/>
  <c r="D188" i="13"/>
  <c r="K283" i="13"/>
  <c r="I286" i="13"/>
  <c r="G283" i="13"/>
  <c r="D37" i="17"/>
  <c r="K26" i="19"/>
  <c r="C26" i="19"/>
  <c r="M37" i="3"/>
  <c r="Z63" i="29"/>
  <c r="H121" i="3"/>
  <c r="H110" i="3"/>
  <c r="H129" i="3"/>
  <c r="H106" i="3"/>
  <c r="H112" i="3"/>
  <c r="H127" i="3"/>
  <c r="AS99" i="29"/>
  <c r="AS92" i="29"/>
  <c r="AS94" i="29"/>
  <c r="U91" i="29"/>
  <c r="U75" i="29"/>
  <c r="AO91" i="29"/>
  <c r="AO75" i="29"/>
  <c r="AT75" i="29"/>
  <c r="AD90" i="29"/>
  <c r="AD75" i="29"/>
  <c r="Z75" i="29"/>
  <c r="O99" i="29"/>
  <c r="AC89" i="29"/>
  <c r="AC87" i="29" s="1"/>
  <c r="AC94" i="29"/>
  <c r="O89" i="29"/>
  <c r="M312" i="3"/>
  <c r="H109" i="3"/>
  <c r="J3" i="3"/>
  <c r="AO37" i="3"/>
  <c r="N80" i="3"/>
  <c r="R317" i="3"/>
  <c r="R318" i="3"/>
  <c r="AT118" i="29"/>
  <c r="AS317" i="3"/>
  <c r="AT256" i="3"/>
  <c r="AT239" i="3"/>
  <c r="AT259" i="3"/>
  <c r="AT248" i="3"/>
  <c r="AT241" i="3"/>
  <c r="AT262" i="3"/>
  <c r="AO242" i="3"/>
  <c r="AO247" i="3"/>
  <c r="AO240" i="3"/>
  <c r="AO260" i="3"/>
  <c r="AO249" i="3"/>
  <c r="Z238" i="3"/>
  <c r="AJ107" i="3"/>
  <c r="AE111" i="3"/>
  <c r="AD103" i="3"/>
  <c r="Z115" i="3"/>
  <c r="U121" i="3"/>
  <c r="M120" i="3"/>
  <c r="AO128" i="3"/>
  <c r="AO127" i="3"/>
  <c r="AO106" i="3"/>
  <c r="AO113" i="3"/>
  <c r="AO124" i="3"/>
  <c r="AJ120" i="3"/>
  <c r="AJ130" i="3"/>
  <c r="AJ109" i="3"/>
  <c r="AE131" i="3"/>
  <c r="AE110" i="3"/>
  <c r="AE119" i="3"/>
  <c r="AE272" i="3"/>
  <c r="Z120" i="3"/>
  <c r="Z130" i="3"/>
  <c r="Z109" i="3"/>
  <c r="U131" i="3"/>
  <c r="U110" i="3"/>
  <c r="U119" i="3"/>
  <c r="U272" i="3"/>
  <c r="AJ118" i="3"/>
  <c r="M130" i="3"/>
  <c r="AE108" i="3"/>
  <c r="AG267" i="3"/>
  <c r="AG259" i="3"/>
  <c r="AG239" i="3"/>
  <c r="AG272" i="3"/>
  <c r="AG204" i="3"/>
  <c r="AL170" i="3"/>
  <c r="AL248" i="3"/>
  <c r="AQ170" i="3"/>
  <c r="AL272" i="3"/>
  <c r="F45" i="29"/>
  <c r="F39" i="29" s="1"/>
  <c r="F99" i="29"/>
  <c r="AR45" i="29"/>
  <c r="AR39" i="29" s="1"/>
  <c r="AR99" i="29"/>
  <c r="AR111" i="29" s="1"/>
  <c r="I93" i="29"/>
  <c r="I95" i="29"/>
  <c r="N63" i="29"/>
  <c r="I88" i="29"/>
  <c r="I87" i="29" s="1"/>
  <c r="I92" i="29"/>
  <c r="I75" i="29"/>
  <c r="I89" i="29"/>
  <c r="I94" i="29"/>
  <c r="I63" i="29"/>
  <c r="I90" i="29"/>
  <c r="R93" i="29"/>
  <c r="R91" i="29"/>
  <c r="W75" i="29"/>
  <c r="R88" i="29"/>
  <c r="R92" i="29"/>
  <c r="R99" i="29"/>
  <c r="R111" i="29" s="1"/>
  <c r="R89" i="29"/>
  <c r="R94" i="29"/>
  <c r="AG93" i="29"/>
  <c r="AG89" i="29"/>
  <c r="AG87" i="29" s="1"/>
  <c r="AG94" i="29"/>
  <c r="AG90" i="29"/>
  <c r="AG95" i="29"/>
  <c r="AG75" i="29"/>
  <c r="AG91" i="29"/>
  <c r="AV93" i="29"/>
  <c r="AV63" i="29"/>
  <c r="AV92" i="29"/>
  <c r="AV94" i="29"/>
  <c r="AV75" i="29"/>
  <c r="AV90" i="29"/>
  <c r="AV89" i="29"/>
  <c r="AV88" i="29"/>
  <c r="H207" i="13"/>
  <c r="U112" i="3"/>
  <c r="U129" i="3"/>
  <c r="U118" i="3"/>
  <c r="U107" i="3"/>
  <c r="U115" i="3"/>
  <c r="U132" i="3"/>
  <c r="AO132" i="3"/>
  <c r="AO104" i="3"/>
  <c r="AD309" i="3"/>
  <c r="AN309" i="3"/>
  <c r="AN311" i="3"/>
  <c r="AN313" i="3"/>
  <c r="AN316" i="3"/>
  <c r="K29" i="17"/>
  <c r="AS316" i="3"/>
  <c r="AW309" i="3"/>
  <c r="K188" i="13"/>
  <c r="K262" i="13"/>
  <c r="L38" i="13"/>
  <c r="L278" i="13"/>
  <c r="E213" i="13"/>
  <c r="F43" i="13"/>
  <c r="F52" i="13"/>
  <c r="J283" i="13"/>
  <c r="J81" i="13"/>
  <c r="F81" i="13"/>
  <c r="D282" i="13"/>
  <c r="I291" i="13"/>
  <c r="G291" i="13"/>
  <c r="G37" i="17"/>
  <c r="AS63" i="29"/>
  <c r="AD63" i="29"/>
  <c r="H111" i="3"/>
  <c r="H131" i="3"/>
  <c r="H128" i="3"/>
  <c r="H125" i="3"/>
  <c r="H108" i="3"/>
  <c r="H118" i="3"/>
  <c r="AS88" i="29"/>
  <c r="AS95" i="29"/>
  <c r="U88" i="29"/>
  <c r="U92" i="29"/>
  <c r="AO88" i="29"/>
  <c r="AO92" i="29"/>
  <c r="AD92" i="29"/>
  <c r="AD95" i="29"/>
  <c r="AC90" i="29"/>
  <c r="AC95" i="29"/>
  <c r="O91" i="29"/>
  <c r="J118" i="3"/>
  <c r="I3" i="3"/>
  <c r="I47" i="3"/>
  <c r="AJ37" i="3"/>
  <c r="M76" i="3"/>
  <c r="R315" i="3"/>
  <c r="R314" i="3"/>
  <c r="AW112" i="29"/>
  <c r="AN307" i="3"/>
  <c r="AT170" i="3"/>
  <c r="AT242" i="3"/>
  <c r="AT243" i="3"/>
  <c r="AT264" i="3"/>
  <c r="AT254" i="3"/>
  <c r="AT245" i="3"/>
  <c r="AO263" i="3"/>
  <c r="AO253" i="3"/>
  <c r="AO244" i="3"/>
  <c r="AO265" i="3"/>
  <c r="AO255" i="3"/>
  <c r="AJ115" i="3"/>
  <c r="AE121" i="3"/>
  <c r="Z128" i="3"/>
  <c r="U104" i="3"/>
  <c r="M131" i="3"/>
  <c r="AO107" i="3"/>
  <c r="AO120" i="3"/>
  <c r="AO130" i="3"/>
  <c r="AO109" i="3"/>
  <c r="AO118" i="3"/>
  <c r="AO70" i="3"/>
  <c r="AJ114" i="3"/>
  <c r="AJ125" i="3"/>
  <c r="AJ105" i="3"/>
  <c r="AE127" i="3"/>
  <c r="AE106" i="3"/>
  <c r="AE113" i="3"/>
  <c r="Z114" i="3"/>
  <c r="Z125" i="3"/>
  <c r="U127" i="3"/>
  <c r="U106" i="3"/>
  <c r="U113" i="3"/>
  <c r="S240" i="3"/>
  <c r="S264" i="3"/>
  <c r="S265" i="3"/>
  <c r="S260" i="3"/>
  <c r="S244" i="3"/>
  <c r="S248" i="3"/>
  <c r="S272" i="3"/>
  <c r="X306" i="3" s="1"/>
  <c r="X240" i="3"/>
  <c r="X248" i="3"/>
  <c r="X260" i="3"/>
  <c r="X244" i="3"/>
  <c r="AC267" i="3"/>
  <c r="AC265" i="3"/>
  <c r="AC244" i="3"/>
  <c r="AC238" i="3" s="1"/>
  <c r="AY316" i="3"/>
  <c r="AT316" i="3"/>
  <c r="BA316" i="3"/>
  <c r="AV316" i="3"/>
  <c r="BD323" i="3"/>
  <c r="BD330" i="3"/>
  <c r="M107" i="3"/>
  <c r="M132" i="3"/>
  <c r="R37" i="3"/>
  <c r="M272" i="3"/>
  <c r="M124" i="3"/>
  <c r="M113" i="3"/>
  <c r="M104" i="3"/>
  <c r="M108" i="3"/>
  <c r="M129" i="3"/>
  <c r="M119" i="3"/>
  <c r="M115" i="3"/>
  <c r="M127" i="3"/>
  <c r="M121" i="3"/>
  <c r="M112" i="3"/>
  <c r="M105" i="3"/>
  <c r="M125" i="3"/>
  <c r="M106" i="3"/>
  <c r="M111" i="3"/>
  <c r="Z121" i="3"/>
  <c r="Z111" i="3"/>
  <c r="Z129" i="3"/>
  <c r="Z108" i="3"/>
  <c r="Z118" i="3"/>
  <c r="AE132" i="3"/>
  <c r="AE118" i="3"/>
  <c r="AE128" i="3"/>
  <c r="AE124" i="3"/>
  <c r="AY204" i="3"/>
  <c r="AY170" i="3"/>
  <c r="K307" i="3"/>
  <c r="P308" i="3"/>
  <c r="K308" i="3"/>
  <c r="T323" i="3"/>
  <c r="AN310" i="3"/>
  <c r="AN314" i="3"/>
  <c r="BG87" i="29"/>
  <c r="K37" i="17"/>
  <c r="L47" i="13"/>
  <c r="K247" i="13"/>
  <c r="K281" i="13" s="1"/>
  <c r="L29" i="17"/>
  <c r="K139" i="13"/>
  <c r="L207" i="13" s="1"/>
  <c r="M291" i="13"/>
  <c r="G208" i="13"/>
  <c r="C247" i="13"/>
  <c r="G247" i="13"/>
  <c r="H281" i="13" s="1"/>
  <c r="F179" i="13"/>
  <c r="J179" i="13"/>
  <c r="E183" i="13"/>
  <c r="I183" i="13"/>
  <c r="F284" i="13"/>
  <c r="L251" i="13"/>
  <c r="H251" i="13"/>
  <c r="H285" i="13" s="1"/>
  <c r="D251" i="13"/>
  <c r="D285" i="13" s="1"/>
  <c r="L86" i="13"/>
  <c r="G86" i="13"/>
  <c r="L222" i="13"/>
  <c r="K282" i="13"/>
  <c r="K287" i="13"/>
  <c r="H283" i="13"/>
  <c r="H287" i="13"/>
  <c r="F279" i="13"/>
  <c r="K291" i="13"/>
  <c r="G292" i="13"/>
  <c r="H33" i="17"/>
  <c r="E37" i="17"/>
  <c r="D44" i="17"/>
  <c r="H26" i="19"/>
  <c r="H56" i="19"/>
  <c r="D56" i="19"/>
  <c r="M70" i="3"/>
  <c r="U63" i="29"/>
  <c r="H104" i="3"/>
  <c r="H115" i="3"/>
  <c r="H130" i="3"/>
  <c r="H119" i="3"/>
  <c r="H272" i="3"/>
  <c r="H306" i="3" s="1"/>
  <c r="K111" i="29"/>
  <c r="AO99" i="29"/>
  <c r="AT111" i="29" s="1"/>
  <c r="AS89" i="29"/>
  <c r="AS75" i="29"/>
  <c r="U89" i="29"/>
  <c r="AO89" i="29"/>
  <c r="AO94" i="29"/>
  <c r="AD89" i="29"/>
  <c r="AD88" i="29"/>
  <c r="AD87" i="29" s="1"/>
  <c r="AC75" i="29"/>
  <c r="AC91" i="29"/>
  <c r="AC63" i="29"/>
  <c r="O63" i="29"/>
  <c r="AI75" i="29"/>
  <c r="AJ90" i="29"/>
  <c r="AX75" i="29"/>
  <c r="C55" i="21"/>
  <c r="W55" i="21"/>
  <c r="AB55" i="21"/>
  <c r="AQ55" i="21"/>
  <c r="M43" i="3"/>
  <c r="R70" i="3"/>
  <c r="AE37" i="3"/>
  <c r="R313" i="3"/>
  <c r="S308" i="3"/>
  <c r="AS313" i="3"/>
  <c r="AT204" i="3"/>
  <c r="AO170" i="3"/>
  <c r="AT250" i="3"/>
  <c r="AT263" i="3"/>
  <c r="AT247" i="3"/>
  <c r="AT240" i="3"/>
  <c r="AT260" i="3"/>
  <c r="AT249" i="3"/>
  <c r="AO250" i="3"/>
  <c r="AO239" i="3"/>
  <c r="AO259" i="3"/>
  <c r="AO248" i="3"/>
  <c r="AO241" i="3"/>
  <c r="AO262" i="3"/>
  <c r="AO111" i="3"/>
  <c r="AJ128" i="3"/>
  <c r="AE104" i="3"/>
  <c r="AT272" i="3"/>
  <c r="AY306" i="3" s="1"/>
  <c r="AO121" i="3"/>
  <c r="AO114" i="3"/>
  <c r="AO125" i="3"/>
  <c r="AO105" i="3"/>
  <c r="AO112" i="3"/>
  <c r="AJ131" i="3"/>
  <c r="AJ110" i="3"/>
  <c r="AJ119" i="3"/>
  <c r="AJ272" i="3"/>
  <c r="AO306" i="3" s="1"/>
  <c r="AE120" i="3"/>
  <c r="AE130" i="3"/>
  <c r="AE109" i="3"/>
  <c r="Z131" i="3"/>
  <c r="Z110" i="3"/>
  <c r="Z119" i="3"/>
  <c r="Z272" i="3"/>
  <c r="U120" i="3"/>
  <c r="U130" i="3"/>
  <c r="U109" i="3"/>
  <c r="M114" i="3"/>
  <c r="M128" i="3"/>
  <c r="M118" i="3"/>
  <c r="AO115" i="3"/>
  <c r="AS132" i="3"/>
  <c r="AS272" i="3"/>
  <c r="AS119" i="3"/>
  <c r="AS110" i="3"/>
  <c r="AS131" i="3"/>
  <c r="AS121" i="3"/>
  <c r="AS129" i="3"/>
  <c r="AX37" i="3"/>
  <c r="AS105" i="3"/>
  <c r="AS125" i="3"/>
  <c r="AS114" i="3"/>
  <c r="AS107" i="3"/>
  <c r="AS128" i="3"/>
  <c r="AS112" i="3"/>
  <c r="AX70" i="3"/>
  <c r="AS109" i="3"/>
  <c r="AS130" i="3"/>
  <c r="AS120" i="3"/>
  <c r="AS111" i="3"/>
  <c r="AS104" i="3"/>
  <c r="K247" i="3"/>
  <c r="K239" i="3"/>
  <c r="K264" i="3"/>
  <c r="K263" i="3"/>
  <c r="K253" i="3"/>
  <c r="K243" i="3"/>
  <c r="O260" i="3"/>
  <c r="O240" i="3"/>
  <c r="O247" i="3"/>
  <c r="O170" i="3"/>
  <c r="O246" i="3"/>
  <c r="O255" i="3"/>
  <c r="O272" i="3"/>
  <c r="T306" i="3" s="1"/>
  <c r="O254" i="3"/>
  <c r="O264" i="3"/>
  <c r="O243" i="3"/>
  <c r="O263" i="3"/>
  <c r="O242" i="3"/>
  <c r="O249" i="3"/>
  <c r="O248" i="3"/>
  <c r="O259" i="3"/>
  <c r="O239" i="3"/>
  <c r="O256" i="3"/>
  <c r="O262" i="3"/>
  <c r="O266" i="3"/>
  <c r="I267" i="3"/>
  <c r="I246" i="3"/>
  <c r="I247" i="3"/>
  <c r="I263" i="3"/>
  <c r="I240" i="3"/>
  <c r="I264" i="3"/>
  <c r="I256" i="3"/>
  <c r="I241" i="3"/>
  <c r="I250" i="3"/>
  <c r="I245" i="3"/>
  <c r="I253" i="3"/>
  <c r="I244" i="3"/>
  <c r="I260" i="3"/>
  <c r="I254" i="3"/>
  <c r="I239" i="3"/>
  <c r="I249" i="3"/>
  <c r="I248" i="3"/>
  <c r="BC75" i="29"/>
  <c r="AX94" i="29"/>
  <c r="AX95" i="29"/>
  <c r="AX89" i="29"/>
  <c r="AX91" i="29"/>
  <c r="J113" i="29"/>
  <c r="M311" i="3"/>
  <c r="N318" i="3"/>
  <c r="BB312" i="3"/>
  <c r="BC308" i="3"/>
  <c r="BC312" i="3"/>
  <c r="BC316" i="3"/>
  <c r="BC322" i="3"/>
  <c r="BC328" i="3"/>
  <c r="BC333" i="3"/>
  <c r="AY55" i="21"/>
  <c r="C253" i="3"/>
  <c r="C248" i="3"/>
  <c r="M61" i="13"/>
  <c r="M231" i="13"/>
  <c r="M197" i="13"/>
  <c r="BG39" i="29"/>
  <c r="AL321" i="3"/>
  <c r="BA309" i="3"/>
  <c r="BB328" i="3"/>
  <c r="M112" i="29"/>
  <c r="O113" i="29"/>
  <c r="AX114" i="29"/>
  <c r="C259" i="3"/>
  <c r="C255" i="3"/>
  <c r="M251" i="13"/>
  <c r="M43" i="13"/>
  <c r="M37" i="13" s="1"/>
  <c r="M174" i="13"/>
  <c r="M179" i="13"/>
  <c r="BF39" i="29"/>
  <c r="AX315" i="3"/>
  <c r="AX321" i="3"/>
  <c r="AY112" i="29"/>
  <c r="M119" i="29"/>
  <c r="BC306" i="3"/>
  <c r="BD309" i="3"/>
  <c r="BD313" i="3"/>
  <c r="BD317" i="3"/>
  <c r="J256" i="13"/>
  <c r="J290" i="13" s="1"/>
  <c r="J222" i="13"/>
  <c r="I3" i="13"/>
  <c r="H188" i="13"/>
  <c r="G197" i="13"/>
  <c r="J86" i="13"/>
  <c r="H286" i="13"/>
  <c r="F222" i="13"/>
  <c r="J277" i="13"/>
  <c r="G278" i="13"/>
  <c r="F278" i="13"/>
  <c r="K276" i="13"/>
  <c r="L3" i="13"/>
  <c r="M71" i="13" s="1"/>
  <c r="L81" i="13"/>
  <c r="L37" i="17"/>
  <c r="L52" i="13"/>
  <c r="L37" i="13" s="1"/>
  <c r="L139" i="13"/>
  <c r="H208" i="13"/>
  <c r="K174" i="13"/>
  <c r="D213" i="13"/>
  <c r="C139" i="13"/>
  <c r="K197" i="13"/>
  <c r="G174" i="13"/>
  <c r="D174" i="13"/>
  <c r="H174" i="13"/>
  <c r="E174" i="13"/>
  <c r="F174" i="13"/>
  <c r="G179" i="13"/>
  <c r="D179" i="13"/>
  <c r="H179" i="13"/>
  <c r="F183" i="13"/>
  <c r="J183" i="13"/>
  <c r="F283" i="13"/>
  <c r="C242" i="13"/>
  <c r="G242" i="13"/>
  <c r="E38" i="13"/>
  <c r="G43" i="13"/>
  <c r="E43" i="13"/>
  <c r="I43" i="13"/>
  <c r="E52" i="13"/>
  <c r="I52" i="13"/>
  <c r="D61" i="13"/>
  <c r="F256" i="13"/>
  <c r="F286" i="13"/>
  <c r="D278" i="13"/>
  <c r="D284" i="13"/>
  <c r="J291" i="13"/>
  <c r="H291" i="13"/>
  <c r="H44" i="17"/>
  <c r="F44" i="17"/>
  <c r="J26" i="19"/>
  <c r="G26" i="19"/>
  <c r="E26" i="19"/>
  <c r="R25" i="21"/>
  <c r="W25" i="21"/>
  <c r="AB25" i="21"/>
  <c r="AW39" i="29"/>
  <c r="R39" i="29"/>
  <c r="M39" i="29"/>
  <c r="E39" i="29"/>
  <c r="AE112" i="3"/>
  <c r="J309" i="3"/>
  <c r="H309" i="3"/>
  <c r="U311" i="3"/>
  <c r="U316" i="3"/>
  <c r="U317" i="3"/>
  <c r="U318" i="3"/>
  <c r="U323" i="3"/>
  <c r="AT323" i="3"/>
  <c r="J238" i="3"/>
  <c r="H238" i="3"/>
  <c r="C265" i="3"/>
  <c r="C256" i="3"/>
  <c r="BB121" i="3"/>
  <c r="BB239" i="3"/>
  <c r="BB259" i="3"/>
  <c r="BB94" i="29"/>
  <c r="BC109" i="3"/>
  <c r="BC130" i="3"/>
  <c r="BC255" i="3"/>
  <c r="BC41" i="29"/>
  <c r="BC88" i="29"/>
  <c r="BC99" i="29"/>
  <c r="BH111" i="29" s="1"/>
  <c r="M265" i="13"/>
  <c r="M299" i="13" s="1"/>
  <c r="I217" i="13"/>
  <c r="E251" i="13"/>
  <c r="F285" i="13" s="1"/>
  <c r="K222" i="13"/>
  <c r="K278" i="13"/>
  <c r="J282" i="13"/>
  <c r="J287" i="13"/>
  <c r="H279" i="13"/>
  <c r="H284" i="13"/>
  <c r="F277" i="13"/>
  <c r="F282" i="13"/>
  <c r="D277" i="13"/>
  <c r="I29" i="17"/>
  <c r="F29" i="17"/>
  <c r="I33" i="17"/>
  <c r="I56" i="19"/>
  <c r="D55" i="21"/>
  <c r="I55" i="21"/>
  <c r="X55" i="21"/>
  <c r="AC55" i="21"/>
  <c r="AR55" i="21"/>
  <c r="AW55" i="21"/>
  <c r="E55" i="21"/>
  <c r="K55" i="21"/>
  <c r="T55" i="21"/>
  <c r="Y55" i="21"/>
  <c r="AN55" i="21"/>
  <c r="AS55" i="21"/>
  <c r="S238" i="3"/>
  <c r="AB238" i="3"/>
  <c r="AE107" i="3"/>
  <c r="U128" i="3"/>
  <c r="Z104" i="3"/>
  <c r="AJ121" i="3"/>
  <c r="AE129" i="3"/>
  <c r="U108" i="3"/>
  <c r="AE115" i="3"/>
  <c r="O132" i="3"/>
  <c r="S106" i="3"/>
  <c r="X110" i="3"/>
  <c r="Z132" i="3"/>
  <c r="H315" i="3"/>
  <c r="AL322" i="3"/>
  <c r="AQ314" i="3"/>
  <c r="AW308" i="3"/>
  <c r="AV322" i="3"/>
  <c r="C244" i="3"/>
  <c r="C245" i="3"/>
  <c r="C242" i="3"/>
  <c r="BA89" i="29"/>
  <c r="BB107" i="3"/>
  <c r="BB128" i="3"/>
  <c r="BB243" i="3"/>
  <c r="BB264" i="3"/>
  <c r="BB89" i="29"/>
  <c r="BC113" i="3"/>
  <c r="BC241" i="3"/>
  <c r="BC262" i="3"/>
  <c r="BC45" i="29"/>
  <c r="BC89" i="29"/>
  <c r="BG113" i="29"/>
  <c r="BG118" i="29"/>
  <c r="J39" i="29"/>
  <c r="AH311" i="3"/>
  <c r="AH321" i="3"/>
  <c r="AW316" i="3"/>
  <c r="BA90" i="29"/>
  <c r="BB111" i="3"/>
  <c r="BB132" i="3"/>
  <c r="BB247" i="3"/>
  <c r="BB272" i="3"/>
  <c r="BB90" i="29"/>
  <c r="BC119" i="3"/>
  <c r="BC245" i="3"/>
  <c r="BC266" i="3"/>
  <c r="BC92" i="29"/>
  <c r="BF87" i="29"/>
  <c r="BG114" i="29"/>
  <c r="I77" i="13"/>
  <c r="J38" i="13"/>
  <c r="G38" i="13"/>
  <c r="J43" i="13"/>
  <c r="H43" i="13"/>
  <c r="I47" i="13"/>
  <c r="F47" i="13"/>
  <c r="G52" i="13"/>
  <c r="G61" i="13"/>
  <c r="F139" i="13"/>
  <c r="G207" i="13" s="1"/>
  <c r="J139" i="13"/>
  <c r="G188" i="13"/>
  <c r="F197" i="13"/>
  <c r="E283" i="13"/>
  <c r="G56" i="19"/>
  <c r="Z25" i="21"/>
  <c r="AE25" i="21"/>
  <c r="AV111" i="29"/>
  <c r="AL111" i="29"/>
  <c r="AG39" i="29"/>
  <c r="AB39" i="29"/>
  <c r="AN39" i="29"/>
  <c r="X39" i="29"/>
  <c r="U39" i="29"/>
  <c r="P39" i="29"/>
  <c r="I39" i="29"/>
  <c r="AO39" i="29"/>
  <c r="AJ112" i="3"/>
  <c r="Z112" i="3"/>
  <c r="AJ104" i="3"/>
  <c r="AY70" i="3"/>
  <c r="AW254" i="3"/>
  <c r="K311" i="3"/>
  <c r="AI309" i="3"/>
  <c r="AR318" i="3"/>
  <c r="F88" i="29"/>
  <c r="F87" i="29" s="1"/>
  <c r="C239" i="3"/>
  <c r="C254" i="3"/>
  <c r="BA313" i="3"/>
  <c r="BA93" i="29"/>
  <c r="BB115" i="3"/>
  <c r="BB93" i="29"/>
  <c r="BC106" i="3"/>
  <c r="BC125" i="3"/>
  <c r="BC249" i="3"/>
  <c r="BC93" i="29"/>
  <c r="BF113" i="29"/>
  <c r="BF118" i="29"/>
  <c r="L241" i="13"/>
  <c r="G72" i="13"/>
  <c r="F3" i="13"/>
  <c r="D208" i="13"/>
  <c r="D139" i="13"/>
  <c r="D207" i="13" s="1"/>
  <c r="D72" i="13"/>
  <c r="D3" i="13"/>
  <c r="J276" i="13"/>
  <c r="F247" i="13"/>
  <c r="F77" i="13"/>
  <c r="D38" i="13"/>
  <c r="H38" i="13"/>
  <c r="I38" i="13"/>
  <c r="D43" i="13"/>
  <c r="D52" i="13"/>
  <c r="H52" i="13"/>
  <c r="H61" i="13"/>
  <c r="E61" i="13"/>
  <c r="E37" i="13" s="1"/>
  <c r="F61" i="13"/>
  <c r="F37" i="13" s="1"/>
  <c r="J61" i="13"/>
  <c r="E208" i="13"/>
  <c r="I208" i="13"/>
  <c r="D197" i="13"/>
  <c r="D173" i="13" s="1"/>
  <c r="H197" i="13"/>
  <c r="E197" i="13"/>
  <c r="E173" i="13" s="1"/>
  <c r="I197" i="13"/>
  <c r="J197" i="13"/>
  <c r="I81" i="13"/>
  <c r="G251" i="13"/>
  <c r="G285" i="13" s="1"/>
  <c r="G81" i="13"/>
  <c r="E285" i="13"/>
  <c r="D242" i="13"/>
  <c r="D276" i="13" s="1"/>
  <c r="I281" i="13"/>
  <c r="K3" i="13"/>
  <c r="K44" i="17"/>
  <c r="L72" i="13"/>
  <c r="K38" i="13"/>
  <c r="K61" i="13"/>
  <c r="G77" i="13"/>
  <c r="E72" i="13"/>
  <c r="H213" i="13"/>
  <c r="D247" i="13"/>
  <c r="E242" i="13"/>
  <c r="E276" i="13" s="1"/>
  <c r="H242" i="13"/>
  <c r="C3" i="13"/>
  <c r="C241" i="13" s="1"/>
  <c r="D77" i="13"/>
  <c r="H81" i="13"/>
  <c r="K251" i="13"/>
  <c r="F290" i="13"/>
  <c r="E247" i="13"/>
  <c r="E281" i="13" s="1"/>
  <c r="E77" i="13"/>
  <c r="K86" i="13"/>
  <c r="K256" i="13"/>
  <c r="K290" i="13" s="1"/>
  <c r="H256" i="13"/>
  <c r="H86" i="13"/>
  <c r="I86" i="13"/>
  <c r="L247" i="13"/>
  <c r="L281" i="13" s="1"/>
  <c r="L242" i="13"/>
  <c r="L276" i="13" s="1"/>
  <c r="J71" i="13"/>
  <c r="E3" i="13"/>
  <c r="K33" i="17"/>
  <c r="J241" i="13"/>
  <c r="K179" i="13"/>
  <c r="K173" i="13" s="1"/>
  <c r="L179" i="13"/>
  <c r="L277" i="13"/>
  <c r="L174" i="13"/>
  <c r="I139" i="13"/>
  <c r="I207" i="13" s="1"/>
  <c r="E139" i="13"/>
  <c r="E207" i="13" s="1"/>
  <c r="F72" i="13"/>
  <c r="I213" i="13"/>
  <c r="F242" i="13"/>
  <c r="F276" i="13" s="1"/>
  <c r="I72" i="13"/>
  <c r="H3" i="13"/>
  <c r="M228" i="13"/>
  <c r="L262" i="13"/>
  <c r="L296" i="13" s="1"/>
  <c r="J174" i="13"/>
  <c r="G256" i="13"/>
  <c r="E29" i="17"/>
  <c r="I37" i="3"/>
  <c r="K70" i="3"/>
  <c r="O70" i="3"/>
  <c r="J104" i="3"/>
  <c r="I113" i="3"/>
  <c r="I104" i="3"/>
  <c r="F105" i="3"/>
  <c r="F128" i="3"/>
  <c r="F107" i="3"/>
  <c r="F118" i="3"/>
  <c r="F120" i="3"/>
  <c r="J109" i="3"/>
  <c r="J125" i="3"/>
  <c r="J128" i="3"/>
  <c r="J107" i="3"/>
  <c r="J110" i="3"/>
  <c r="N70" i="3"/>
  <c r="I114" i="3"/>
  <c r="I109" i="3"/>
  <c r="I112" i="3"/>
  <c r="I115" i="3"/>
  <c r="AE99" i="29"/>
  <c r="AE111" i="29" s="1"/>
  <c r="AJ99" i="29"/>
  <c r="P89" i="29"/>
  <c r="P94" i="29"/>
  <c r="O90" i="29"/>
  <c r="O88" i="29"/>
  <c r="AE91" i="29"/>
  <c r="AE75" i="29"/>
  <c r="AM91" i="29"/>
  <c r="AM87" i="29" s="1"/>
  <c r="AM63" i="29"/>
  <c r="AJ91" i="29"/>
  <c r="AJ75" i="29"/>
  <c r="AX63" i="29"/>
  <c r="I118" i="3"/>
  <c r="AW93" i="29"/>
  <c r="AW87" i="29" s="1"/>
  <c r="AW99" i="29"/>
  <c r="L197" i="13"/>
  <c r="G3" i="13"/>
  <c r="H278" i="13"/>
  <c r="G282" i="13"/>
  <c r="E44" i="17"/>
  <c r="I70" i="3"/>
  <c r="E261" i="3"/>
  <c r="E257" i="3"/>
  <c r="E251" i="3"/>
  <c r="E267" i="3"/>
  <c r="J124" i="3"/>
  <c r="F119" i="3"/>
  <c r="F124" i="3"/>
  <c r="F103" i="3" s="1"/>
  <c r="F121" i="3"/>
  <c r="F130" i="3"/>
  <c r="F108" i="3"/>
  <c r="J119" i="3"/>
  <c r="J105" i="3"/>
  <c r="J121" i="3"/>
  <c r="J131" i="3"/>
  <c r="J106" i="3"/>
  <c r="I110" i="3"/>
  <c r="I106" i="3"/>
  <c r="I125" i="3"/>
  <c r="I108" i="3"/>
  <c r="I111" i="3"/>
  <c r="I127" i="3"/>
  <c r="P99" i="29"/>
  <c r="P111" i="29" s="1"/>
  <c r="T75" i="29"/>
  <c r="P90" i="29"/>
  <c r="P95" i="29"/>
  <c r="O95" i="29"/>
  <c r="O92" i="29"/>
  <c r="AE88" i="29"/>
  <c r="AE92" i="29"/>
  <c r="AJ88" i="29"/>
  <c r="AJ92" i="29"/>
  <c r="U93" i="29"/>
  <c r="U99" i="29"/>
  <c r="O75" i="29"/>
  <c r="AJ238" i="3"/>
  <c r="M285" i="13"/>
  <c r="E217" i="13"/>
  <c r="H292" i="13"/>
  <c r="F37" i="17"/>
  <c r="D238" i="3"/>
  <c r="I120" i="3"/>
  <c r="I131" i="3"/>
  <c r="I105" i="3"/>
  <c r="I128" i="3"/>
  <c r="AE89" i="29"/>
  <c r="AE94" i="29"/>
  <c r="F126" i="3"/>
  <c r="F122" i="3"/>
  <c r="F116" i="3"/>
  <c r="F132" i="3"/>
  <c r="J126" i="3"/>
  <c r="J122" i="3"/>
  <c r="J116" i="3"/>
  <c r="AQ111" i="29"/>
  <c r="F261" i="3"/>
  <c r="F257" i="3"/>
  <c r="F251" i="3"/>
  <c r="F267" i="3"/>
  <c r="D261" i="3"/>
  <c r="D257" i="3"/>
  <c r="D251" i="3"/>
  <c r="D267" i="3"/>
  <c r="I122" i="3"/>
  <c r="I126" i="3"/>
  <c r="I116" i="3"/>
  <c r="E126" i="3"/>
  <c r="E122" i="3"/>
  <c r="E116" i="3"/>
  <c r="P126" i="3"/>
  <c r="P122" i="3"/>
  <c r="P116" i="3"/>
  <c r="T126" i="3"/>
  <c r="T122" i="3"/>
  <c r="T116" i="3"/>
  <c r="Y126" i="3"/>
  <c r="Y122" i="3"/>
  <c r="Y116" i="3"/>
  <c r="AC126" i="3"/>
  <c r="AC122" i="3"/>
  <c r="BB116" i="3"/>
  <c r="AW116" i="3"/>
  <c r="AR116" i="3"/>
  <c r="AM116" i="3"/>
  <c r="AH116" i="3"/>
  <c r="AC116" i="3"/>
  <c r="AG126" i="3"/>
  <c r="AG122" i="3"/>
  <c r="AN126" i="3"/>
  <c r="AN122" i="3"/>
  <c r="AV126" i="3"/>
  <c r="AV122" i="3"/>
  <c r="O261" i="3"/>
  <c r="O257" i="3"/>
  <c r="O251" i="3"/>
  <c r="U261" i="3"/>
  <c r="U257" i="3"/>
  <c r="U251" i="3"/>
  <c r="X261" i="3"/>
  <c r="X257" i="3"/>
  <c r="X251" i="3"/>
  <c r="AB257" i="3"/>
  <c r="AB261" i="3"/>
  <c r="AB251" i="3"/>
  <c r="AH261" i="3"/>
  <c r="AH257" i="3"/>
  <c r="AH251" i="3"/>
  <c r="AL257" i="3"/>
  <c r="AL261" i="3"/>
  <c r="AL251" i="3"/>
  <c r="AO261" i="3"/>
  <c r="AO257" i="3"/>
  <c r="AO251" i="3"/>
  <c r="AO267" i="3"/>
  <c r="AS261" i="3"/>
  <c r="AS257" i="3"/>
  <c r="AS251" i="3"/>
  <c r="AS267" i="3"/>
  <c r="I309" i="3"/>
  <c r="W317" i="3"/>
  <c r="W318" i="3"/>
  <c r="AB310" i="3"/>
  <c r="AB313" i="3"/>
  <c r="AB314" i="3"/>
  <c r="AB317" i="3"/>
  <c r="AB318" i="3"/>
  <c r="AE323" i="3"/>
  <c r="AJ307" i="3"/>
  <c r="AJ308" i="3"/>
  <c r="AN318" i="3"/>
  <c r="AM312" i="3"/>
  <c r="J261" i="3"/>
  <c r="J257" i="3"/>
  <c r="J251" i="3"/>
  <c r="H257" i="3"/>
  <c r="H261" i="3"/>
  <c r="H251" i="3"/>
  <c r="AX92" i="29"/>
  <c r="AY103" i="3"/>
  <c r="AY261" i="3"/>
  <c r="AY257" i="3"/>
  <c r="AY251" i="3"/>
  <c r="AY267" i="3"/>
  <c r="C257" i="3"/>
  <c r="C261" i="3"/>
  <c r="C251" i="3"/>
  <c r="BA204" i="3"/>
  <c r="C267" i="3"/>
  <c r="H267" i="3"/>
  <c r="R267" i="3"/>
  <c r="W267" i="3"/>
  <c r="BA244" i="3"/>
  <c r="BA254" i="3"/>
  <c r="BA265" i="3"/>
  <c r="BF27" i="29"/>
  <c r="BA99" i="29"/>
  <c r="BA45" i="29"/>
  <c r="BA41" i="29"/>
  <c r="BF15" i="29"/>
  <c r="BA44" i="29"/>
  <c r="BA40" i="29"/>
  <c r="BA27" i="29"/>
  <c r="BA47" i="29"/>
  <c r="BA43" i="29"/>
  <c r="BA15" i="29"/>
  <c r="Z45" i="29"/>
  <c r="Z39" i="29" s="1"/>
  <c r="AX93" i="29"/>
  <c r="BA112" i="29"/>
  <c r="BA116" i="29"/>
  <c r="BB113" i="29"/>
  <c r="BB118" i="29"/>
  <c r="BC111" i="29"/>
  <c r="BD126" i="3"/>
  <c r="BD122" i="3"/>
  <c r="BD129" i="3"/>
  <c r="BD124" i="3"/>
  <c r="BD118" i="3"/>
  <c r="BD112" i="3"/>
  <c r="BD108" i="3"/>
  <c r="BD104" i="3"/>
  <c r="BD70" i="3"/>
  <c r="BD37" i="3"/>
  <c r="BD132" i="3"/>
  <c r="BD128" i="3"/>
  <c r="BD121" i="3"/>
  <c r="BD115" i="3"/>
  <c r="BD111" i="3"/>
  <c r="BD107" i="3"/>
  <c r="BD272" i="3"/>
  <c r="BD306" i="3" s="1"/>
  <c r="BD131" i="3"/>
  <c r="BD127" i="3"/>
  <c r="BD120" i="3"/>
  <c r="BD114" i="3"/>
  <c r="BD110" i="3"/>
  <c r="BD106" i="3"/>
  <c r="BD130" i="3"/>
  <c r="BD125" i="3"/>
  <c r="BD119" i="3"/>
  <c r="BD113" i="3"/>
  <c r="BD109" i="3"/>
  <c r="BD105" i="3"/>
  <c r="M256" i="13"/>
  <c r="M290" i="13" s="1"/>
  <c r="M86" i="13"/>
  <c r="M208" i="13"/>
  <c r="M139" i="13"/>
  <c r="M173" i="13"/>
  <c r="M280" i="13"/>
  <c r="M286" i="13"/>
  <c r="M293" i="13"/>
  <c r="M301" i="13"/>
  <c r="BD112" i="29"/>
  <c r="BD116" i="29"/>
  <c r="BG112" i="29"/>
  <c r="BG116" i="29"/>
  <c r="D122" i="3"/>
  <c r="D126" i="3"/>
  <c r="D116" i="3"/>
  <c r="K126" i="3"/>
  <c r="K122" i="3"/>
  <c r="K116" i="3"/>
  <c r="AC99" i="29"/>
  <c r="AE238" i="3"/>
  <c r="E121" i="3"/>
  <c r="U37" i="3"/>
  <c r="P114" i="3"/>
  <c r="P125" i="3"/>
  <c r="P105" i="3"/>
  <c r="T238" i="3"/>
  <c r="AC109" i="3"/>
  <c r="E109" i="3"/>
  <c r="AH70" i="3"/>
  <c r="AG128" i="3"/>
  <c r="AC106" i="3"/>
  <c r="Y109" i="3"/>
  <c r="T105" i="3"/>
  <c r="S103" i="3"/>
  <c r="P118" i="3"/>
  <c r="E118" i="3"/>
  <c r="AN104" i="3"/>
  <c r="AN111" i="3"/>
  <c r="AN120" i="3"/>
  <c r="AN130" i="3"/>
  <c r="AN109" i="3"/>
  <c r="AI103" i="3"/>
  <c r="AI306" i="3"/>
  <c r="Y104" i="3"/>
  <c r="Y111" i="3"/>
  <c r="Y120" i="3"/>
  <c r="Y272" i="3"/>
  <c r="Y306" i="3" s="1"/>
  <c r="T121" i="3"/>
  <c r="T131" i="3"/>
  <c r="T110" i="3"/>
  <c r="O128" i="3"/>
  <c r="O107" i="3"/>
  <c r="O114" i="3"/>
  <c r="AC130" i="3"/>
  <c r="E105" i="3"/>
  <c r="AM124" i="3"/>
  <c r="AM105" i="3"/>
  <c r="AM121" i="3"/>
  <c r="AM120" i="3"/>
  <c r="AM272" i="3"/>
  <c r="AM306" i="3" s="1"/>
  <c r="AC118" i="3"/>
  <c r="AC128" i="3"/>
  <c r="AC107" i="3"/>
  <c r="AB111" i="3"/>
  <c r="AL37" i="3"/>
  <c r="AB113" i="3"/>
  <c r="AB124" i="3"/>
  <c r="AB272" i="3"/>
  <c r="AV106" i="3"/>
  <c r="AV113" i="3"/>
  <c r="AV124" i="3"/>
  <c r="AV104" i="3"/>
  <c r="AV111" i="3"/>
  <c r="AG130" i="3"/>
  <c r="AG109" i="3"/>
  <c r="AG118" i="3"/>
  <c r="AG37" i="3"/>
  <c r="Y125" i="3"/>
  <c r="P112" i="3"/>
  <c r="AN37" i="3"/>
  <c r="P111" i="3"/>
  <c r="X106" i="3"/>
  <c r="S120" i="3"/>
  <c r="E131" i="3"/>
  <c r="X114" i="3"/>
  <c r="S131" i="3"/>
  <c r="E114" i="3"/>
  <c r="E120" i="3"/>
  <c r="Y124" i="3"/>
  <c r="Y103" i="3" s="1"/>
  <c r="Y105" i="3"/>
  <c r="O105" i="3"/>
  <c r="AC110" i="3"/>
  <c r="AJ108" i="3"/>
  <c r="P108" i="3"/>
  <c r="M122" i="3"/>
  <c r="M126" i="3"/>
  <c r="M116" i="3"/>
  <c r="U126" i="3"/>
  <c r="U122" i="3"/>
  <c r="U116" i="3"/>
  <c r="Z126" i="3"/>
  <c r="Z122" i="3"/>
  <c r="Z116" i="3"/>
  <c r="AD126" i="3"/>
  <c r="AD122" i="3"/>
  <c r="BC116" i="3"/>
  <c r="AX116" i="3"/>
  <c r="AS116" i="3"/>
  <c r="AN116" i="3"/>
  <c r="AI116" i="3"/>
  <c r="AD116" i="3"/>
  <c r="AH126" i="3"/>
  <c r="AH122" i="3"/>
  <c r="AL126" i="3"/>
  <c r="AL122" i="3"/>
  <c r="AO126" i="3"/>
  <c r="AO122" i="3"/>
  <c r="AS126" i="3"/>
  <c r="AS122" i="3"/>
  <c r="AW126" i="3"/>
  <c r="AW122" i="3"/>
  <c r="M261" i="3"/>
  <c r="M257" i="3"/>
  <c r="M251" i="3"/>
  <c r="P261" i="3"/>
  <c r="P257" i="3"/>
  <c r="P251" i="3"/>
  <c r="S261" i="3"/>
  <c r="S257" i="3"/>
  <c r="S251" i="3"/>
  <c r="Y261" i="3"/>
  <c r="Y257" i="3"/>
  <c r="Y251" i="3"/>
  <c r="AC261" i="3"/>
  <c r="AC257" i="3"/>
  <c r="AC251" i="3"/>
  <c r="AE261" i="3"/>
  <c r="AE257" i="3"/>
  <c r="AE251" i="3"/>
  <c r="AE267" i="3"/>
  <c r="AI261" i="3"/>
  <c r="AI257" i="3"/>
  <c r="AI251" i="3"/>
  <c r="AI267" i="3"/>
  <c r="AM261" i="3"/>
  <c r="AM257" i="3"/>
  <c r="AM251" i="3"/>
  <c r="AQ239" i="3"/>
  <c r="AQ238" i="3" s="1"/>
  <c r="AT261" i="3"/>
  <c r="AT257" i="3"/>
  <c r="AT251" i="3"/>
  <c r="AT267" i="3"/>
  <c r="AW261" i="3"/>
  <c r="AW257" i="3"/>
  <c r="AW251" i="3"/>
  <c r="K312" i="3"/>
  <c r="O311" i="3"/>
  <c r="M308" i="3"/>
  <c r="P312" i="3"/>
  <c r="P313" i="3"/>
  <c r="P314" i="3"/>
  <c r="P315" i="3"/>
  <c r="U309" i="3"/>
  <c r="S323" i="3"/>
  <c r="X307" i="3"/>
  <c r="X322" i="3"/>
  <c r="X323" i="3"/>
  <c r="AJ312" i="3"/>
  <c r="AJ313" i="3"/>
  <c r="AO315" i="3"/>
  <c r="AS310" i="3"/>
  <c r="AM315" i="3"/>
  <c r="AM317" i="3"/>
  <c r="AV311" i="3"/>
  <c r="AS314" i="3"/>
  <c r="AS318" i="3"/>
  <c r="I266" i="3"/>
  <c r="AX126" i="3"/>
  <c r="AX122" i="3"/>
  <c r="AX261" i="3"/>
  <c r="AX257" i="3"/>
  <c r="AX251" i="3"/>
  <c r="AX267" i="3"/>
  <c r="BC204" i="3"/>
  <c r="AY328" i="3"/>
  <c r="C122" i="3"/>
  <c r="C126" i="3"/>
  <c r="C116" i="3"/>
  <c r="C260" i="3"/>
  <c r="C249" i="3"/>
  <c r="C250" i="3"/>
  <c r="C263" i="3"/>
  <c r="N267" i="3"/>
  <c r="S267" i="3"/>
  <c r="X267" i="3"/>
  <c r="BA239" i="3"/>
  <c r="BA247" i="3"/>
  <c r="AY45" i="29"/>
  <c r="AY39" i="29" s="1"/>
  <c r="BB114" i="29"/>
  <c r="BA37" i="3"/>
  <c r="BB99" i="29"/>
  <c r="BB45" i="29"/>
  <c r="BG27" i="29"/>
  <c r="BB44" i="29"/>
  <c r="BB41" i="29"/>
  <c r="BB27" i="29"/>
  <c r="BB47" i="29"/>
  <c r="BB43" i="29"/>
  <c r="BB40" i="29"/>
  <c r="BB15" i="29"/>
  <c r="BC63" i="29"/>
  <c r="BC112" i="29"/>
  <c r="BC115" i="29"/>
  <c r="M276" i="13"/>
  <c r="M296" i="13"/>
  <c r="M213" i="13"/>
  <c r="M282" i="13"/>
  <c r="M287" i="13"/>
  <c r="BD334" i="3"/>
  <c r="BD113" i="29"/>
  <c r="H122" i="3"/>
  <c r="H126" i="3"/>
  <c r="H116" i="3"/>
  <c r="AL238" i="3"/>
  <c r="AW238" i="3"/>
  <c r="AV238" i="3"/>
  <c r="AH103" i="3"/>
  <c r="E107" i="3"/>
  <c r="E128" i="3"/>
  <c r="AT103" i="3"/>
  <c r="P131" i="3"/>
  <c r="P110" i="3"/>
  <c r="P119" i="3"/>
  <c r="P272" i="3"/>
  <c r="AC119" i="3"/>
  <c r="E119" i="3"/>
  <c r="S306" i="3"/>
  <c r="AN129" i="3"/>
  <c r="AG111" i="3"/>
  <c r="AC114" i="3"/>
  <c r="Y119" i="3"/>
  <c r="T113" i="3"/>
  <c r="P129" i="3"/>
  <c r="E124" i="3"/>
  <c r="AS70" i="3"/>
  <c r="AN128" i="3"/>
  <c r="AN107" i="3"/>
  <c r="AN114" i="3"/>
  <c r="AN125" i="3"/>
  <c r="AN105" i="3"/>
  <c r="Y128" i="3"/>
  <c r="Y107" i="3"/>
  <c r="Y114" i="3"/>
  <c r="Y70" i="3"/>
  <c r="T115" i="3"/>
  <c r="T127" i="3"/>
  <c r="T106" i="3"/>
  <c r="O121" i="3"/>
  <c r="O131" i="3"/>
  <c r="O110" i="3"/>
  <c r="AM113" i="3"/>
  <c r="AB120" i="3"/>
  <c r="S119" i="3"/>
  <c r="E113" i="3"/>
  <c r="AM109" i="3"/>
  <c r="AM103" i="3" s="1"/>
  <c r="AM112" i="3"/>
  <c r="AM115" i="3"/>
  <c r="AM114" i="3"/>
  <c r="AM70" i="3"/>
  <c r="AC112" i="3"/>
  <c r="AC121" i="3"/>
  <c r="AC272" i="3"/>
  <c r="AH306" i="3" s="1"/>
  <c r="N103" i="3"/>
  <c r="AV120" i="3"/>
  <c r="AB104" i="3"/>
  <c r="AB130" i="3"/>
  <c r="AB109" i="3"/>
  <c r="AB118" i="3"/>
  <c r="AB37" i="3"/>
  <c r="AV131" i="3"/>
  <c r="AV130" i="3"/>
  <c r="AV109" i="3"/>
  <c r="AV118" i="3"/>
  <c r="AV128" i="3"/>
  <c r="AV107" i="3"/>
  <c r="AG125" i="3"/>
  <c r="AG105" i="3"/>
  <c r="AG112" i="3"/>
  <c r="AC120" i="3"/>
  <c r="P121" i="3"/>
  <c r="T70" i="3"/>
  <c r="AR112" i="3"/>
  <c r="AC131" i="3"/>
  <c r="P124" i="3"/>
  <c r="T37" i="3"/>
  <c r="P104" i="3"/>
  <c r="T109" i="3"/>
  <c r="AM37" i="3"/>
  <c r="AY37" i="3"/>
  <c r="AN132" i="3"/>
  <c r="T132" i="3"/>
  <c r="N122" i="3"/>
  <c r="N126" i="3"/>
  <c r="N116" i="3"/>
  <c r="R122" i="3"/>
  <c r="R126" i="3"/>
  <c r="R116" i="3"/>
  <c r="W126" i="3"/>
  <c r="W122" i="3"/>
  <c r="W116" i="3"/>
  <c r="AE126" i="3"/>
  <c r="AE122" i="3"/>
  <c r="BD116" i="3"/>
  <c r="AY116" i="3"/>
  <c r="AT116" i="3"/>
  <c r="AO116" i="3"/>
  <c r="AJ116" i="3"/>
  <c r="AE116" i="3"/>
  <c r="AI126" i="3"/>
  <c r="AI122" i="3"/>
  <c r="AQ126" i="3"/>
  <c r="AQ122" i="3"/>
  <c r="T249" i="3"/>
  <c r="W261" i="3"/>
  <c r="W257" i="3"/>
  <c r="W251" i="3"/>
  <c r="AG257" i="3"/>
  <c r="AG261" i="3"/>
  <c r="AG251" i="3"/>
  <c r="AN261" i="3"/>
  <c r="AN257" i="3"/>
  <c r="AN251" i="3"/>
  <c r="AN267" i="3"/>
  <c r="AQ261" i="3"/>
  <c r="AQ257" i="3"/>
  <c r="AQ251" i="3"/>
  <c r="O313" i="3"/>
  <c r="O314" i="3"/>
  <c r="J315" i="3"/>
  <c r="N317" i="3"/>
  <c r="P317" i="3"/>
  <c r="P318" i="3"/>
  <c r="S307" i="3"/>
  <c r="U312" i="3"/>
  <c r="U313" i="3"/>
  <c r="U314" i="3"/>
  <c r="U315" i="3"/>
  <c r="AH309" i="3"/>
  <c r="AH310" i="3"/>
  <c r="AL312" i="3"/>
  <c r="AG316" i="3"/>
  <c r="AG323" i="3"/>
  <c r="AN315" i="3"/>
  <c r="AL323" i="3"/>
  <c r="AR310" i="3"/>
  <c r="AT317" i="3"/>
  <c r="AV314" i="3"/>
  <c r="S95" i="29"/>
  <c r="S87" i="29" s="1"/>
  <c r="I261" i="3"/>
  <c r="I257" i="3"/>
  <c r="I251" i="3"/>
  <c r="AX311" i="3"/>
  <c r="BD75" i="29"/>
  <c r="BD63" i="29"/>
  <c r="AY93" i="29"/>
  <c r="AY87" i="29" s="1"/>
  <c r="C240" i="3"/>
  <c r="BA257" i="3"/>
  <c r="BA261" i="3"/>
  <c r="BA267" i="3"/>
  <c r="BA263" i="3"/>
  <c r="BA256" i="3"/>
  <c r="BA250" i="3"/>
  <c r="BA246" i="3"/>
  <c r="BA242" i="3"/>
  <c r="BA266" i="3"/>
  <c r="BA262" i="3"/>
  <c r="BA255" i="3"/>
  <c r="BA249" i="3"/>
  <c r="BA245" i="3"/>
  <c r="BA241" i="3"/>
  <c r="BA251" i="3"/>
  <c r="J267" i="3"/>
  <c r="O267" i="3"/>
  <c r="Y267" i="3"/>
  <c r="AH267" i="3"/>
  <c r="BA240" i="3"/>
  <c r="BA248" i="3"/>
  <c r="BA260" i="3"/>
  <c r="BA272" i="3"/>
  <c r="BA310" i="3"/>
  <c r="M217" i="13"/>
  <c r="M278" i="13"/>
  <c r="M283" i="13"/>
  <c r="M303" i="13"/>
  <c r="BD114" i="29"/>
  <c r="BD118" i="29"/>
  <c r="BF112" i="29"/>
  <c r="BF116" i="29"/>
  <c r="T108" i="3"/>
  <c r="Y37" i="3"/>
  <c r="AS37" i="3"/>
  <c r="AN108" i="3"/>
  <c r="T118" i="3"/>
  <c r="AV132" i="3"/>
  <c r="E132" i="3"/>
  <c r="O126" i="3"/>
  <c r="O122" i="3"/>
  <c r="O116" i="3"/>
  <c r="S126" i="3"/>
  <c r="S122" i="3"/>
  <c r="S116" i="3"/>
  <c r="X126" i="3"/>
  <c r="X122" i="3"/>
  <c r="X116" i="3"/>
  <c r="AB122" i="3"/>
  <c r="AB126" i="3"/>
  <c r="BA116" i="3"/>
  <c r="AV116" i="3"/>
  <c r="AQ116" i="3"/>
  <c r="AL116" i="3"/>
  <c r="AG116" i="3"/>
  <c r="AB116" i="3"/>
  <c r="AG132" i="3"/>
  <c r="AJ126" i="3"/>
  <c r="AJ122" i="3"/>
  <c r="AM126" i="3"/>
  <c r="AM122" i="3"/>
  <c r="AR126" i="3"/>
  <c r="AR122" i="3"/>
  <c r="AT126" i="3"/>
  <c r="AT122" i="3"/>
  <c r="K261" i="3"/>
  <c r="K257" i="3"/>
  <c r="K251" i="3"/>
  <c r="N261" i="3"/>
  <c r="N257" i="3"/>
  <c r="N251" i="3"/>
  <c r="R261" i="3"/>
  <c r="R257" i="3"/>
  <c r="R251" i="3"/>
  <c r="T261" i="3"/>
  <c r="T257" i="3"/>
  <c r="T251" i="3"/>
  <c r="Z261" i="3"/>
  <c r="Z257" i="3"/>
  <c r="Z251" i="3"/>
  <c r="Z267" i="3"/>
  <c r="AD261" i="3"/>
  <c r="AD257" i="3"/>
  <c r="AD251" i="3"/>
  <c r="AD267" i="3"/>
  <c r="AJ261" i="3"/>
  <c r="AJ257" i="3"/>
  <c r="AJ251" i="3"/>
  <c r="AJ267" i="3"/>
  <c r="AR261" i="3"/>
  <c r="AR257" i="3"/>
  <c r="AR251" i="3"/>
  <c r="AV261" i="3"/>
  <c r="AV257" i="3"/>
  <c r="AV251" i="3"/>
  <c r="AR307" i="3"/>
  <c r="AY238" i="3"/>
  <c r="AY265" i="3"/>
  <c r="C241" i="3"/>
  <c r="C262" i="3"/>
  <c r="C246" i="3"/>
  <c r="C243" i="3"/>
  <c r="BA170" i="3"/>
  <c r="K267" i="3"/>
  <c r="P267" i="3"/>
  <c r="U267" i="3"/>
  <c r="AB267" i="3"/>
  <c r="AL267" i="3"/>
  <c r="AV267" i="3"/>
  <c r="BA243" i="3"/>
  <c r="BA253" i="3"/>
  <c r="BA264" i="3"/>
  <c r="BA311" i="3"/>
  <c r="BA46" i="29"/>
  <c r="BB112" i="29"/>
  <c r="BB116" i="29"/>
  <c r="BC170" i="3"/>
  <c r="BC334" i="3"/>
  <c r="M222" i="13"/>
  <c r="M279" i="13"/>
  <c r="M284" i="13"/>
  <c r="M292" i="13"/>
  <c r="M300" i="13"/>
  <c r="BD115" i="29"/>
  <c r="BD170" i="3"/>
  <c r="BD242" i="3"/>
  <c r="BD246" i="3"/>
  <c r="BD250" i="3"/>
  <c r="BD256" i="3"/>
  <c r="BD263" i="3"/>
  <c r="BD267" i="3"/>
  <c r="BD43" i="29"/>
  <c r="BD47" i="29"/>
  <c r="BH112" i="29"/>
  <c r="BA317" i="3"/>
  <c r="BA94" i="29"/>
  <c r="BB126" i="3"/>
  <c r="BB122" i="3"/>
  <c r="BB104" i="3"/>
  <c r="BB108" i="3"/>
  <c r="BB112" i="3"/>
  <c r="BB118" i="3"/>
  <c r="BB124" i="3"/>
  <c r="BB129" i="3"/>
  <c r="BB261" i="3"/>
  <c r="BB257" i="3"/>
  <c r="BB204" i="3"/>
  <c r="BB240" i="3"/>
  <c r="BB244" i="3"/>
  <c r="BB248" i="3"/>
  <c r="BB254" i="3"/>
  <c r="BB260" i="3"/>
  <c r="BB265" i="3"/>
  <c r="BB37" i="3"/>
  <c r="BC107" i="3"/>
  <c r="BC110" i="3"/>
  <c r="BC114" i="3"/>
  <c r="BC120" i="3"/>
  <c r="BC127" i="3"/>
  <c r="BC131" i="3"/>
  <c r="BC242" i="3"/>
  <c r="BC246" i="3"/>
  <c r="BC250" i="3"/>
  <c r="BC256" i="3"/>
  <c r="BC263" i="3"/>
  <c r="BC267" i="3"/>
  <c r="BC42" i="29"/>
  <c r="BC46" i="29"/>
  <c r="BC116" i="29"/>
  <c r="BD204" i="3"/>
  <c r="BD239" i="3"/>
  <c r="BD243" i="3"/>
  <c r="BD247" i="3"/>
  <c r="BD253" i="3"/>
  <c r="BD259" i="3"/>
  <c r="BD264" i="3"/>
  <c r="BD27" i="29"/>
  <c r="BD40" i="29"/>
  <c r="BD44" i="29"/>
  <c r="BD99" i="29"/>
  <c r="BD111" i="29" s="1"/>
  <c r="BB251" i="3"/>
  <c r="BA307" i="3"/>
  <c r="BA314" i="3"/>
  <c r="BA91" i="29"/>
  <c r="BA95" i="29"/>
  <c r="BA115" i="29"/>
  <c r="BB70" i="3"/>
  <c r="BB105" i="3"/>
  <c r="BB109" i="3"/>
  <c r="BB113" i="3"/>
  <c r="BB119" i="3"/>
  <c r="BB125" i="3"/>
  <c r="BB130" i="3"/>
  <c r="BB170" i="3"/>
  <c r="BB241" i="3"/>
  <c r="BB245" i="3"/>
  <c r="BB249" i="3"/>
  <c r="BB255" i="3"/>
  <c r="BB262" i="3"/>
  <c r="BB266" i="3"/>
  <c r="BB91" i="29"/>
  <c r="BB95" i="29"/>
  <c r="BC37" i="3"/>
  <c r="BC70" i="3"/>
  <c r="BC104" i="3"/>
  <c r="BC108" i="3"/>
  <c r="BC111" i="3"/>
  <c r="BC115" i="3"/>
  <c r="BC121" i="3"/>
  <c r="BC128" i="3"/>
  <c r="BC132" i="3"/>
  <c r="BC239" i="3"/>
  <c r="BC243" i="3"/>
  <c r="BC247" i="3"/>
  <c r="BC253" i="3"/>
  <c r="BC259" i="3"/>
  <c r="BC264" i="3"/>
  <c r="BC43" i="29"/>
  <c r="BC47" i="29"/>
  <c r="BC90" i="29"/>
  <c r="BC94" i="29"/>
  <c r="BC113" i="29"/>
  <c r="BC118" i="29"/>
  <c r="M72" i="13"/>
  <c r="M92" i="13"/>
  <c r="BD240" i="3"/>
  <c r="BD244" i="3"/>
  <c r="BD248" i="3"/>
  <c r="BD254" i="3"/>
  <c r="BD260" i="3"/>
  <c r="BD41" i="29"/>
  <c r="BD45" i="29"/>
  <c r="BG75" i="29"/>
  <c r="BA308" i="3"/>
  <c r="BA312" i="3"/>
  <c r="BA315" i="3"/>
  <c r="BA321" i="3"/>
  <c r="BA63" i="29"/>
  <c r="BA75" i="29"/>
  <c r="BA88" i="29"/>
  <c r="BA92" i="29"/>
  <c r="BB106" i="3"/>
  <c r="BB110" i="3"/>
  <c r="BB114" i="3"/>
  <c r="BB120" i="3"/>
  <c r="BB127" i="3"/>
  <c r="BB131" i="3"/>
  <c r="BB242" i="3"/>
  <c r="BB246" i="3"/>
  <c r="BB250" i="3"/>
  <c r="BB256" i="3"/>
  <c r="BB263" i="3"/>
  <c r="BB267" i="3"/>
  <c r="BB63" i="29"/>
  <c r="BB75" i="29"/>
  <c r="BB88" i="29"/>
  <c r="BC126" i="3"/>
  <c r="BC122" i="3"/>
  <c r="BC105" i="3"/>
  <c r="BC112" i="3"/>
  <c r="BC118" i="3"/>
  <c r="BC124" i="3"/>
  <c r="BC129" i="3"/>
  <c r="BC261" i="3"/>
  <c r="BC257" i="3"/>
  <c r="BC240" i="3"/>
  <c r="BC244" i="3"/>
  <c r="BC248" i="3"/>
  <c r="BC254" i="3"/>
  <c r="BC260" i="3"/>
  <c r="BC265" i="3"/>
  <c r="BC27" i="29"/>
  <c r="BC40" i="29"/>
  <c r="BC44" i="29"/>
  <c r="BC91" i="29"/>
  <c r="BC95" i="29"/>
  <c r="BC114" i="29"/>
  <c r="M77" i="13"/>
  <c r="M81" i="13"/>
  <c r="BD261" i="3"/>
  <c r="BD257" i="3"/>
  <c r="BD241" i="3"/>
  <c r="BD245" i="3"/>
  <c r="BD249" i="3"/>
  <c r="BD255" i="3"/>
  <c r="BD262" i="3"/>
  <c r="BD266" i="3"/>
  <c r="BD42" i="29"/>
  <c r="BF63" i="29"/>
  <c r="BD251" i="3"/>
  <c r="N238" i="3"/>
  <c r="W238" i="3"/>
  <c r="R238" i="3"/>
  <c r="P238" i="3"/>
  <c r="AX238" i="3"/>
  <c r="E238" i="3"/>
  <c r="F238" i="3"/>
  <c r="AH238" i="3"/>
  <c r="AM238" i="3"/>
  <c r="U238" i="3"/>
  <c r="M238" i="3"/>
  <c r="AN238" i="3"/>
  <c r="AD238" i="3"/>
  <c r="Y238" i="3"/>
  <c r="BA331" i="3"/>
  <c r="AS103" i="3"/>
  <c r="K103" i="3"/>
  <c r="X103" i="3"/>
  <c r="U103" i="3"/>
  <c r="BA328" i="3"/>
  <c r="D103" i="3"/>
  <c r="O103" i="3"/>
  <c r="AY327" i="3"/>
  <c r="AW306" i="3"/>
  <c r="BB306" i="3"/>
  <c r="C103" i="3"/>
  <c r="AN306" i="3"/>
  <c r="AV306" i="3"/>
  <c r="BA306" i="3"/>
  <c r="M307" i="3"/>
  <c r="H311" i="3"/>
  <c r="AN308" i="3"/>
  <c r="AY317" i="3"/>
  <c r="BC311" i="3"/>
  <c r="BD328" i="3"/>
  <c r="P311" i="3"/>
  <c r="AG318" i="3"/>
  <c r="AG310" i="3"/>
  <c r="AO312" i="3"/>
  <c r="AW307" i="3"/>
  <c r="I317" i="3"/>
  <c r="AR312" i="3"/>
  <c r="S321" i="3"/>
  <c r="BA322" i="3"/>
  <c r="BB316" i="3"/>
  <c r="AG317" i="3"/>
  <c r="N309" i="3"/>
  <c r="D281" i="13" l="1"/>
  <c r="AG238" i="3"/>
  <c r="I238" i="3"/>
  <c r="K238" i="3"/>
  <c r="AT238" i="3"/>
  <c r="AT306" i="3"/>
  <c r="E103" i="3"/>
  <c r="O238" i="3"/>
  <c r="AO238" i="3"/>
  <c r="AB103" i="3"/>
  <c r="AC103" i="3"/>
  <c r="M103" i="3"/>
  <c r="AL306" i="3"/>
  <c r="Z103" i="3"/>
  <c r="BB103" i="3"/>
  <c r="AR306" i="3"/>
  <c r="AE103" i="3"/>
  <c r="AJ103" i="3"/>
  <c r="F173" i="13"/>
  <c r="M281" i="13"/>
  <c r="L290" i="13"/>
  <c r="AX111" i="29"/>
  <c r="AS111" i="29"/>
  <c r="G290" i="13"/>
  <c r="H276" i="13"/>
  <c r="I173" i="13"/>
  <c r="Z306" i="3"/>
  <c r="H103" i="3"/>
  <c r="M306" i="3"/>
  <c r="R306" i="3"/>
  <c r="AQ306" i="3"/>
  <c r="AO103" i="3"/>
  <c r="O111" i="29"/>
  <c r="T111" i="29"/>
  <c r="I285" i="13"/>
  <c r="AD306" i="3"/>
  <c r="AJ306" i="3"/>
  <c r="AW111" i="29"/>
  <c r="J173" i="13"/>
  <c r="I37" i="13"/>
  <c r="X238" i="3"/>
  <c r="I107" i="3"/>
  <c r="I132" i="3"/>
  <c r="I130" i="3"/>
  <c r="I124" i="3"/>
  <c r="I103" i="3" s="1"/>
  <c r="I129" i="3"/>
  <c r="I272" i="3"/>
  <c r="I119" i="3"/>
  <c r="N37" i="3"/>
  <c r="I121" i="3"/>
  <c r="AO87" i="29"/>
  <c r="AS87" i="29"/>
  <c r="R87" i="29"/>
  <c r="AX306" i="3"/>
  <c r="AS306" i="3"/>
  <c r="AC306" i="3"/>
  <c r="C238" i="3"/>
  <c r="U87" i="29"/>
  <c r="H173" i="13"/>
  <c r="J37" i="13"/>
  <c r="K207" i="13"/>
  <c r="G37" i="13"/>
  <c r="AV87" i="29"/>
  <c r="AE306" i="3"/>
  <c r="J132" i="3"/>
  <c r="J114" i="3"/>
  <c r="J112" i="3"/>
  <c r="J37" i="3"/>
  <c r="J115" i="3"/>
  <c r="O37" i="3"/>
  <c r="J120" i="3"/>
  <c r="J130" i="3"/>
  <c r="J272" i="3"/>
  <c r="J129" i="3"/>
  <c r="J70" i="3"/>
  <c r="J127" i="3"/>
  <c r="J111" i="3"/>
  <c r="J108" i="3"/>
  <c r="J113" i="3"/>
  <c r="W111" i="29"/>
  <c r="BB238" i="3"/>
  <c r="K37" i="13"/>
  <c r="BB39" i="29"/>
  <c r="G173" i="13"/>
  <c r="BB87" i="29"/>
  <c r="BA87" i="29"/>
  <c r="BC87" i="29"/>
  <c r="AV103" i="3"/>
  <c r="AN103" i="3"/>
  <c r="U111" i="29"/>
  <c r="BC39" i="29"/>
  <c r="BC103" i="3"/>
  <c r="BD238" i="3"/>
  <c r="P103" i="3"/>
  <c r="AG103" i="3"/>
  <c r="AJ87" i="29"/>
  <c r="L173" i="13"/>
  <c r="E241" i="13"/>
  <c r="E71" i="13"/>
  <c r="F281" i="13"/>
  <c r="G281" i="13"/>
  <c r="BC238" i="3"/>
  <c r="BD39" i="29"/>
  <c r="BG111" i="29"/>
  <c r="BB111" i="29"/>
  <c r="M241" i="13"/>
  <c r="M275" i="13" s="1"/>
  <c r="M207" i="13"/>
  <c r="AX87" i="29"/>
  <c r="H71" i="13"/>
  <c r="H241" i="13"/>
  <c r="I71" i="13"/>
  <c r="K241" i="13"/>
  <c r="K275" i="13" s="1"/>
  <c r="K71" i="13"/>
  <c r="L71" i="13"/>
  <c r="H37" i="13"/>
  <c r="I276" i="13"/>
  <c r="F207" i="13"/>
  <c r="BA238" i="3"/>
  <c r="AC111" i="29"/>
  <c r="AH111" i="29"/>
  <c r="BD103" i="3"/>
  <c r="BA39" i="29"/>
  <c r="AE87" i="29"/>
  <c r="G71" i="13"/>
  <c r="G241" i="13"/>
  <c r="P87" i="29"/>
  <c r="H290" i="13"/>
  <c r="I290" i="13"/>
  <c r="K285" i="13"/>
  <c r="L285" i="13"/>
  <c r="J207" i="13"/>
  <c r="D37" i="13"/>
  <c r="D71" i="13"/>
  <c r="D241" i="13"/>
  <c r="D275" i="13" s="1"/>
  <c r="F241" i="13"/>
  <c r="F275" i="13" s="1"/>
  <c r="F71" i="13"/>
  <c r="U306" i="3"/>
  <c r="P306" i="3"/>
  <c r="T103" i="3"/>
  <c r="AG306" i="3"/>
  <c r="AB306" i="3"/>
  <c r="BF111" i="29"/>
  <c r="BA111" i="29"/>
  <c r="O87" i="29"/>
  <c r="AJ111" i="29"/>
  <c r="AO111" i="29"/>
  <c r="Z111" i="29"/>
  <c r="G276" i="13"/>
  <c r="L275" i="13"/>
  <c r="I241" i="13"/>
  <c r="I275" i="13" s="1"/>
  <c r="J103" i="3" l="1"/>
  <c r="O306" i="3"/>
  <c r="J306" i="3"/>
  <c r="N306" i="3"/>
  <c r="I306" i="3"/>
  <c r="J275" i="13"/>
  <c r="G275" i="13"/>
  <c r="H275" i="13"/>
  <c r="E275" i="13"/>
</calcChain>
</file>

<file path=xl/sharedStrings.xml><?xml version="1.0" encoding="utf-8"?>
<sst xmlns="http://schemas.openxmlformats.org/spreadsheetml/2006/main" count="6985" uniqueCount="287">
  <si>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</si>
  <si>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</si>
  <si>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</si>
  <si>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</si>
  <si>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</si>
  <si>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</si>
  <si>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</si>
  <si>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</si>
  <si>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</si>
  <si>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</si>
  <si>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SEE</t>
  </si>
  <si>
    <t>Bulgaria</t>
  </si>
  <si>
    <t>Romania</t>
  </si>
  <si>
    <t>Croatia</t>
  </si>
  <si>
    <t>CIS</t>
  </si>
  <si>
    <t>Russia</t>
  </si>
  <si>
    <t>Ukraine</t>
  </si>
  <si>
    <t>WE</t>
  </si>
  <si>
    <t>Germany</t>
  </si>
  <si>
    <t>ME</t>
  </si>
  <si>
    <t>Egypt</t>
  </si>
  <si>
    <t>Kuwait</t>
  </si>
  <si>
    <t>Qatar</t>
  </si>
  <si>
    <t>Saudi Arabia</t>
  </si>
  <si>
    <t>Floorspace, nom. YoY growth</t>
  </si>
  <si>
    <t>Floorspace, YoY % growth</t>
  </si>
  <si>
    <t>No. of stores eop</t>
  </si>
  <si>
    <t>No. of NEW stores</t>
  </si>
  <si>
    <t>Average store size</t>
  </si>
  <si>
    <t>RESERVED</t>
  </si>
  <si>
    <t>Cropp</t>
  </si>
  <si>
    <t>House</t>
  </si>
  <si>
    <t>MOHITO</t>
  </si>
  <si>
    <t>SiNSAY</t>
  </si>
  <si>
    <t>Outlets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</si>
  <si>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</si>
  <si>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</si>
  <si>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</si>
  <si>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</si>
  <si>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</si>
  <si>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</si>
  <si>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</si>
  <si>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</si>
  <si>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</si>
  <si>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</si>
  <si>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</si>
  <si>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</si>
  <si>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</si>
  <si>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</si>
  <si>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</si>
  <si>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</si>
  <si>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</si>
  <si>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</si>
  <si>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</si>
  <si>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</si>
  <si>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</si>
  <si>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2Q12</t>
  </si>
  <si>
    <t>3Q13</t>
  </si>
  <si>
    <t>2Q11</t>
  </si>
  <si>
    <t>3Q11</t>
  </si>
  <si>
    <t>4Q11</t>
  </si>
  <si>
    <t>1Q12</t>
  </si>
  <si>
    <t>3Q12</t>
  </si>
  <si>
    <t>4Q12</t>
  </si>
  <si>
    <t>1Q13</t>
  </si>
  <si>
    <t>2Q13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</si>
  <si>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</si>
  <si>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</si>
  <si>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</si>
  <si>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</si>
  <si>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</si>
  <si>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</si>
  <si>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</si>
  <si>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</si>
  <si>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</si>
  <si>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Revenues</t>
  </si>
  <si>
    <t>COGS</t>
  </si>
  <si>
    <t>Gross profit on sales</t>
  </si>
  <si>
    <t>Gross profit margin</t>
  </si>
  <si>
    <t>Costs of sales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</si>
  <si>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</si>
  <si>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</si>
  <si>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</si>
  <si>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</si>
  <si>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</si>
  <si>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</si>
  <si>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</si>
  <si>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</si>
  <si>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</si>
  <si>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</si>
  <si>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</si>
  <si>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</si>
  <si>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Group net income</t>
  </si>
  <si>
    <t>Group NI margin</t>
  </si>
  <si>
    <t>YoY growth</t>
  </si>
  <si>
    <t>Quarterly number</t>
  </si>
  <si>
    <t>Cumulative numbers</t>
  </si>
  <si>
    <t>Consolidated audited statement of financial position (PLN m)</t>
  </si>
  <si>
    <t>Non-current assets</t>
  </si>
  <si>
    <t xml:space="preserve">  Tangible fixed assets</t>
  </si>
  <si>
    <t xml:space="preserve">  Intangible assets</t>
  </si>
  <si>
    <t xml:space="preserve">  Goodwill </t>
  </si>
  <si>
    <t xml:space="preserve">  Trade mark</t>
  </si>
  <si>
    <t xml:space="preserve">  Investments in subsidiaries</t>
  </si>
  <si>
    <t xml:space="preserve">  Investments in other entities </t>
  </si>
  <si>
    <t xml:space="preserve">  Receivables and loans</t>
  </si>
  <si>
    <t xml:space="preserve">  Deferred tax assets</t>
  </si>
  <si>
    <t xml:space="preserve">  Pre-payments</t>
  </si>
  <si>
    <t xml:space="preserve">Current assets </t>
  </si>
  <si>
    <t xml:space="preserve">  Inventory</t>
  </si>
  <si>
    <t xml:space="preserve">  Trade receivables</t>
  </si>
  <si>
    <t xml:space="preserve">  Receivables from income tax </t>
  </si>
  <si>
    <t xml:space="preserve">  Other receivables</t>
  </si>
  <si>
    <t xml:space="preserve">  Loans</t>
  </si>
  <si>
    <t xml:space="preserve">  Other financial assets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</si>
  <si>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</si>
  <si>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</si>
  <si>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</si>
  <si>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</si>
  <si>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</si>
  <si>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</si>
  <si>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</si>
  <si>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</si>
  <si>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</si>
  <si>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</si>
  <si>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</si>
  <si>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</si>
  <si>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</si>
  <si>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</si>
  <si>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</si>
  <si>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</si>
  <si>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</si>
  <si>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</si>
  <si>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</si>
  <si>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</si>
  <si>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</si>
  <si>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</si>
  <si>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</t>
  </si>
  <si>
    <t xml:space="preserve">  Special funds</t>
  </si>
  <si>
    <t>Total liabilities</t>
  </si>
  <si>
    <t>Consolidated audited cash flow statement (PLN m)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</si>
  <si>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</si>
  <si>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</si>
  <si>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</si>
  <si>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</si>
  <si>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</si>
  <si>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</si>
  <si>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</si>
  <si>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</si>
  <si>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</si>
  <si>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</si>
  <si>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</si>
  <si>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</si>
  <si>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</si>
  <si>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</si>
  <si>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</si>
  <si>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</si>
  <si>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</si>
  <si>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</si>
  <si>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</si>
  <si>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</si>
  <si>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</si>
  <si>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</si>
  <si>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</si>
  <si>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</si>
  <si>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</si>
  <si>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</si>
  <si>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</si>
  <si>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</si>
  <si>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</si>
  <si>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</si>
  <si>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</si>
  <si>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</si>
  <si>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</si>
  <si>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</si>
  <si>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</si>
  <si>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</si>
  <si>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</si>
  <si>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</si>
  <si>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</si>
  <si>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</si>
  <si>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</si>
  <si>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</si>
  <si>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</si>
  <si>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</si>
  <si>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</si>
  <si>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</si>
  <si>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</si>
  <si>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D. Total net cash flows </t>
  </si>
  <si>
    <t>E. Balance sheet change in cash, including:</t>
  </si>
  <si>
    <t xml:space="preserve"> - change in cash due to foreign exchange differences</t>
  </si>
  <si>
    <t>F. Cash opening balance</t>
  </si>
  <si>
    <t>G. Closing balance of cash, including:</t>
  </si>
  <si>
    <t xml:space="preserve"> - of limited disposability</t>
  </si>
  <si>
    <t>Quarterly numbers</t>
  </si>
  <si>
    <t>DATABOOK</t>
  </si>
  <si>
    <t>TABLE OF CONTENTS</t>
  </si>
  <si>
    <t>Floorspace A CNTY</t>
  </si>
  <si>
    <t>P&amp;L Q</t>
  </si>
  <si>
    <t>BS Q</t>
  </si>
  <si>
    <t>CF Q</t>
  </si>
  <si>
    <t>P&amp;L A</t>
  </si>
  <si>
    <t>BS A</t>
  </si>
  <si>
    <t>CF A</t>
  </si>
  <si>
    <t>Floorspace A BRAN</t>
  </si>
  <si>
    <t>Table of contents</t>
  </si>
  <si>
    <t>n/m</t>
  </si>
  <si>
    <t>Floorspace, % structure</t>
  </si>
  <si>
    <t>No. of stores, nom. growth</t>
  </si>
  <si>
    <t>No. of stores, YoY % growth</t>
  </si>
  <si>
    <t>No. of stores, % structure</t>
  </si>
  <si>
    <t>Store size, YoY % growth</t>
  </si>
  <si>
    <t>Roma</t>
  </si>
  <si>
    <t>3. Interest and dividends</t>
  </si>
  <si>
    <t>9. Change in liabilities</t>
  </si>
  <si>
    <t>2. Interest bearing debt</t>
  </si>
  <si>
    <t>1. Treasury shares</t>
  </si>
  <si>
    <t>3. Repayment of interest bearing debt</t>
  </si>
  <si>
    <t xml:space="preserve">Total net cash flows </t>
  </si>
  <si>
    <t>Balance sheet change in cash, including:</t>
  </si>
  <si>
    <t>Cash opening balance</t>
  </si>
  <si>
    <t>Closing balance of cash, including:</t>
  </si>
  <si>
    <t>Quarterly numbers, YoY growth</t>
  </si>
  <si>
    <t>Gross profit margin (ppt)</t>
  </si>
  <si>
    <t>Net profit margin (ppt)</t>
  </si>
  <si>
    <t>EBIT margin (ppt)</t>
  </si>
  <si>
    <t>Minorities &amp; discontinued</t>
  </si>
  <si>
    <t>Group NI margin (ppt)</t>
  </si>
  <si>
    <t>Cumulative numbers, YoY growth</t>
  </si>
  <si>
    <t xml:space="preserve">  Trademark</t>
  </si>
  <si>
    <t>Floorspace, nominal YoY growth</t>
  </si>
  <si>
    <t>No. of stores</t>
  </si>
  <si>
    <t>No. of stores, nominal YoY growth</t>
  </si>
  <si>
    <t>Average store size, m2</t>
  </si>
  <si>
    <t>Average store size, YoY growth</t>
  </si>
  <si>
    <t>Floorspace, % YoY growth</t>
  </si>
  <si>
    <t>No. of stores, % YoY growth</t>
  </si>
  <si>
    <t>Floorspace Q CNTY</t>
  </si>
  <si>
    <t>Floorspace Q BRAN</t>
  </si>
  <si>
    <t>Floorspace, no of stores, store size by regions/countries quarterly</t>
  </si>
  <si>
    <t>Floorspace, no of stores, store size by brands quarterly</t>
  </si>
  <si>
    <t>Floorspace, no of stores, store size by regions/countries annualy</t>
  </si>
  <si>
    <t>Floorspace, no of stores, store size by brands annualy</t>
  </si>
  <si>
    <t>ESOTIQ (divested)</t>
  </si>
  <si>
    <t>Consolidated audited income statement (PLN m)</t>
  </si>
  <si>
    <t>Net profit on sales margin</t>
  </si>
  <si>
    <t>- dividend</t>
  </si>
  <si>
    <t xml:space="preserve">- other financial assets inflows </t>
  </si>
  <si>
    <t>- other financial assets inflows</t>
  </si>
  <si>
    <t>1Q16</t>
  </si>
  <si>
    <t>United Arab Emirates</t>
  </si>
  <si>
    <t>Tallinder</t>
  </si>
  <si>
    <t>2Q16</t>
  </si>
  <si>
    <t>3Q16</t>
  </si>
  <si>
    <t>4Q16</t>
  </si>
  <si>
    <t>Reserved</t>
  </si>
  <si>
    <t>Mohito</t>
  </si>
  <si>
    <t>Sinsay</t>
  </si>
  <si>
    <t>1Q17</t>
  </si>
  <si>
    <t>2Q17</t>
  </si>
  <si>
    <t>Belarus</t>
  </si>
  <si>
    <t>Serbia</t>
  </si>
  <si>
    <t>United Kingdom</t>
  </si>
  <si>
    <t>3Q17</t>
  </si>
  <si>
    <t>United Kindgom</t>
  </si>
  <si>
    <t xml:space="preserve">Consolidated quarterly Profit and Loss statement </t>
  </si>
  <si>
    <t xml:space="preserve">Consolidated quarterly Balance Sheet </t>
  </si>
  <si>
    <t xml:space="preserve">Consolidated annual Profit and Loss statement </t>
  </si>
  <si>
    <t xml:space="preserve">Consolidated annual Balance Sheet </t>
  </si>
  <si>
    <t xml:space="preserve">Consolidated quarterly Cash Flow </t>
  </si>
  <si>
    <t xml:space="preserve">Consolidated annual Cash Flow </t>
  </si>
  <si>
    <t>4Q17</t>
  </si>
  <si>
    <t xml:space="preserve">UK  </t>
  </si>
  <si>
    <t xml:space="preserve">UK </t>
  </si>
  <si>
    <t>1Q18</t>
  </si>
  <si>
    <t>1Q17 rest.</t>
  </si>
  <si>
    <t>4Q17 rest.</t>
  </si>
  <si>
    <t>2Q18</t>
  </si>
  <si>
    <t>2Q17 rest.</t>
  </si>
  <si>
    <t>3Q18</t>
  </si>
  <si>
    <t>Slovenia</t>
  </si>
  <si>
    <t>Israel</t>
  </si>
  <si>
    <t>3Q17 rest.</t>
  </si>
  <si>
    <t>4Q18</t>
  </si>
  <si>
    <t>Kazakhstan</t>
  </si>
  <si>
    <t>Kazkahstan</t>
  </si>
  <si>
    <t xml:space="preserve">  Provisions incl.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</si>
</sst>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D7B9"/>
      <name val="Calibri"/>
      <family val="2"/>
      <charset val="238"/>
      <scheme val="minor"/>
    </font>
    <font>
      <b/>
      <sz val="11"/>
      <color rgb="FF00D7B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D7B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D7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D7B9"/>
      </top>
      <bottom style="thin">
        <color rgb="FF00D7B9"/>
      </bottom>
      <diagonal/>
    </border>
  </borders>
  <cellStyleXfs count="7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7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1" fillId="0" borderId="0" xfId="1"/>
    <xf numFmtId="0" fontId="2" fillId="0" borderId="0" xfId="1" applyFont="1"/>
    <xf numFmtId="0" fontId="2" fillId="2" borderId="0" xfId="1" applyFont="1" applyFill="1"/>
    <xf numFmtId="3" fontId="2" fillId="2" borderId="0" xfId="1" applyNumberFormat="1" applyFont="1" applyFill="1"/>
    <xf numFmtId="3" fontId="2" fillId="0" borderId="0" xfId="1" applyNumberFormat="1" applyFont="1"/>
    <xf numFmtId="3" fontId="1" fillId="0" borderId="0" xfId="1" applyNumberFormat="1"/>
    <xf numFmtId="9" fontId="2" fillId="2" borderId="0" xfId="2" applyFont="1" applyFill="1" applyBorder="1"/>
    <xf numFmtId="9" fontId="2" fillId="0" borderId="0" xfId="2" applyFont="1" applyFill="1" applyBorder="1"/>
    <xf numFmtId="9" fontId="1" fillId="0" borderId="0" xfId="2" applyFont="1" applyFill="1" applyBorder="1"/>
    <xf numFmtId="1" fontId="1" fillId="0" borderId="0" xfId="1" applyNumberFormat="1"/>
    <xf numFmtId="0" fontId="3" fillId="0" borderId="0" xfId="3" applyFill="1" applyProtection="1"/>
    <xf numFmtId="0" fontId="1" fillId="0" borderId="0" xfId="1" applyFont="1"/>
    <xf numFmtId="0" fontId="4" fillId="0" borderId="0" xfId="3" applyFont="1" applyFill="1" applyProtection="1"/>
    <xf numFmtId="0" fontId="5" fillId="0" borderId="0" xfId="3" applyFont="1" applyFill="1" applyProtection="1"/>
    <xf numFmtId="3" fontId="3" fillId="0" borderId="0" xfId="3" applyNumberFormat="1" applyFill="1" applyProtection="1"/>
    <xf numFmtId="3" fontId="1" fillId="0" borderId="0" xfId="1" applyNumberFormat="1" applyFont="1"/>
    <xf numFmtId="3" fontId="4" fillId="0" borderId="0" xfId="3" applyNumberFormat="1" applyFont="1" applyFill="1" applyProtection="1"/>
    <xf numFmtId="0" fontId="2" fillId="0" borderId="0" xfId="1" applyFont="1" applyFill="1"/>
    <xf numFmtId="165" fontId="2" fillId="2" borderId="0" xfId="2" applyNumberFormat="1" applyFont="1" applyFill="1" applyBorder="1"/>
    <xf numFmtId="165" fontId="1" fillId="0" borderId="0" xfId="2" applyNumberFormat="1" applyFont="1" applyFill="1" applyBorder="1"/>
    <xf numFmtId="165" fontId="2" fillId="0" borderId="0" xfId="2" applyNumberFormat="1" applyFont="1" applyFill="1" applyBorder="1"/>
    <xf numFmtId="0" fontId="4" fillId="2" borderId="0" xfId="3" applyFont="1" applyFill="1" applyProtection="1"/>
    <xf numFmtId="0" fontId="3" fillId="2" borderId="0" xfId="3" applyFill="1" applyProtection="1"/>
    <xf numFmtId="0" fontId="6" fillId="0" borderId="0" xfId="3" applyFont="1" applyFill="1" applyProtection="1"/>
    <xf numFmtId="165" fontId="6" fillId="0" borderId="0" xfId="2" applyNumberFormat="1" applyFont="1" applyFill="1" applyProtection="1"/>
    <xf numFmtId="1" fontId="3" fillId="0" borderId="0" xfId="3" applyNumberFormat="1" applyFill="1" applyProtection="1"/>
    <xf numFmtId="165" fontId="0" fillId="0" borderId="0" xfId="2" applyNumberFormat="1" applyFont="1" applyFill="1" applyProtection="1"/>
    <xf numFmtId="0" fontId="4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0" fontId="3" fillId="0" borderId="0" xfId="3" applyFill="1" applyBorder="1" applyProtection="1"/>
    <xf numFmtId="0" fontId="10" fillId="0" borderId="0" xfId="0" applyFont="1"/>
    <xf numFmtId="0" fontId="13" fillId="0" borderId="0" xfId="5" applyFont="1"/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9" fontId="2" fillId="2" borderId="0" xfId="6" applyFont="1" applyFill="1"/>
    <xf numFmtId="9" fontId="2" fillId="0" borderId="0" xfId="6" applyFont="1"/>
    <xf numFmtId="9" fontId="1" fillId="0" borderId="0" xfId="6" applyFont="1"/>
    <xf numFmtId="9" fontId="3" fillId="0" borderId="0" xfId="6" applyFont="1" applyFill="1" applyProtection="1"/>
    <xf numFmtId="9" fontId="3" fillId="0" borderId="0" xfId="6" applyFont="1" applyFill="1" applyAlignment="1" applyProtection="1">
      <alignment horizontal="right"/>
    </xf>
    <xf numFmtId="0" fontId="3" fillId="0" borderId="0" xfId="3" applyFill="1" applyAlignment="1" applyProtection="1">
      <alignment horizontal="right"/>
    </xf>
    <xf numFmtId="3" fontId="1" fillId="0" borderId="0" xfId="1" applyNumberFormat="1" applyFont="1" applyAlignment="1">
      <alignment horizontal="right"/>
    </xf>
    <xf numFmtId="9" fontId="2" fillId="2" borderId="0" xfId="2" applyNumberFormat="1" applyFont="1" applyFill="1" applyBorder="1"/>
    <xf numFmtId="9" fontId="1" fillId="0" borderId="0" xfId="2" applyNumberFormat="1" applyFont="1" applyFill="1" applyBorder="1"/>
    <xf numFmtId="3" fontId="0" fillId="0" borderId="0" xfId="0" applyNumberFormat="1" applyFill="1" applyAlignment="1" applyProtection="1">
      <alignment horizontal="right"/>
    </xf>
    <xf numFmtId="0" fontId="0" fillId="0" borderId="0" xfId="1" applyFont="1"/>
    <xf numFmtId="9" fontId="2" fillId="0" borderId="0" xfId="2" applyFont="1" applyFill="1" applyBorder="1" applyAlignment="1">
      <alignment horizontal="right"/>
    </xf>
    <xf numFmtId="9" fontId="1" fillId="0" borderId="0" xfId="2" applyFont="1" applyFill="1" applyBorder="1" applyAlignment="1">
      <alignment horizontal="right"/>
    </xf>
    <xf numFmtId="9" fontId="2" fillId="0" borderId="0" xfId="6" applyFont="1" applyFill="1" applyBorder="1"/>
    <xf numFmtId="9" fontId="1" fillId="0" borderId="0" xfId="6"/>
    <xf numFmtId="9" fontId="1" fillId="0" borderId="0" xfId="6" applyFont="1" applyFill="1" applyBorder="1"/>
    <xf numFmtId="1" fontId="2" fillId="0" borderId="0" xfId="1" applyNumberFormat="1" applyFont="1"/>
    <xf numFmtId="9" fontId="0" fillId="0" borderId="0" xfId="2" applyFon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1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166" fontId="6" fillId="0" borderId="0" xfId="2" applyNumberFormat="1" applyFont="1" applyFill="1" applyProtection="1"/>
    <xf numFmtId="165" fontId="0" fillId="0" borderId="0" xfId="2" applyNumberFormat="1" applyFont="1" applyFill="1" applyAlignment="1" applyProtection="1">
      <alignment horizontal="right"/>
    </xf>
    <xf numFmtId="0" fontId="5" fillId="0" borderId="0" xfId="0" applyFont="1" applyFill="1" applyProtection="1"/>
    <xf numFmtId="0" fontId="2" fillId="0" borderId="0" xfId="0" applyFont="1" applyFill="1" applyProtection="1"/>
    <xf numFmtId="166" fontId="0" fillId="0" borderId="0" xfId="0" applyNumberFormat="1"/>
    <xf numFmtId="9" fontId="0" fillId="0" borderId="0" xfId="2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4" fillId="0" borderId="0" xfId="2" applyNumberFormat="1" applyFont="1" applyFill="1" applyProtection="1"/>
    <xf numFmtId="166" fontId="6" fillId="0" borderId="0" xfId="0" applyNumberFormat="1" applyFont="1" applyFill="1" applyProtection="1"/>
    <xf numFmtId="165" fontId="4" fillId="0" borderId="0" xfId="2" applyNumberFormat="1" applyFont="1" applyFill="1" applyAlignment="1" applyProtection="1">
      <alignment horizontal="right"/>
    </xf>
    <xf numFmtId="164" fontId="15" fillId="0" borderId="0" xfId="0" applyNumberFormat="1" applyFont="1" applyFill="1" applyProtection="1"/>
    <xf numFmtId="0" fontId="2" fillId="3" borderId="0" xfId="1" applyFont="1" applyFill="1"/>
    <xf numFmtId="0" fontId="2" fillId="3" borderId="0" xfId="0" applyFont="1" applyFill="1"/>
    <xf numFmtId="0" fontId="0" fillId="3" borderId="0" xfId="0" applyFill="1"/>
    <xf numFmtId="0" fontId="4" fillId="3" borderId="0" xfId="0" applyFont="1" applyFill="1" applyProtection="1"/>
    <xf numFmtId="166" fontId="0" fillId="0" borderId="0" xfId="0" applyNumberFormat="1" applyFill="1" applyProtection="1"/>
    <xf numFmtId="164" fontId="9" fillId="0" borderId="0" xfId="4" applyNumberFormat="1" applyFont="1" applyBorder="1"/>
    <xf numFmtId="164" fontId="8" fillId="0" borderId="0" xfId="4" applyNumberFormat="1" applyFont="1" applyBorder="1"/>
    <xf numFmtId="165" fontId="2" fillId="0" borderId="0" xfId="2" applyNumberFormat="1" applyFont="1" applyBorder="1"/>
    <xf numFmtId="165" fontId="1" fillId="0" borderId="0" xfId="2" applyNumberFormat="1" applyFont="1" applyBorder="1"/>
    <xf numFmtId="165" fontId="2" fillId="0" borderId="0" xfId="2" applyNumberFormat="1" applyFont="1" applyFill="1" applyProtection="1"/>
    <xf numFmtId="3" fontId="2" fillId="0" borderId="0" xfId="1" applyNumberFormat="1" applyFont="1" applyFill="1"/>
    <xf numFmtId="3" fontId="1" fillId="0" borderId="0" xfId="1" applyNumberFormat="1" applyFont="1" applyFill="1"/>
    <xf numFmtId="3" fontId="2" fillId="0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0" fillId="0" borderId="0" xfId="0" applyNumberFormat="1" applyFill="1" applyProtection="1"/>
    <xf numFmtId="166" fontId="2" fillId="0" borderId="0" xfId="0" applyNumberFormat="1" applyFont="1" applyFill="1" applyProtection="1"/>
    <xf numFmtId="164" fontId="2" fillId="0" borderId="0" xfId="0" applyNumberFormat="1" applyFont="1" applyFill="1" applyProtection="1"/>
    <xf numFmtId="0" fontId="17" fillId="0" borderId="0" xfId="3" applyFont="1" applyFill="1" applyProtection="1"/>
    <xf numFmtId="3" fontId="15" fillId="0" borderId="0" xfId="3" applyNumberFormat="1" applyFont="1" applyFill="1" applyProtection="1"/>
    <xf numFmtId="0" fontId="16" fillId="0" borderId="0" xfId="0" applyFont="1"/>
    <xf numFmtId="0" fontId="16" fillId="0" borderId="0" xfId="0" applyFont="1" applyFill="1" applyProtection="1"/>
    <xf numFmtId="166" fontId="2" fillId="0" borderId="0" xfId="0" applyNumberFormat="1" applyFont="1"/>
    <xf numFmtId="164" fontId="0" fillId="0" borderId="0" xfId="0" applyNumberFormat="1"/>
    <xf numFmtId="164" fontId="18" fillId="0" borderId="0" xfId="0" applyNumberFormat="1" applyFont="1" applyFill="1" applyProtection="1"/>
    <xf numFmtId="164" fontId="19" fillId="0" borderId="0" xfId="0" applyNumberFormat="1" applyFont="1" applyFill="1" applyProtection="1"/>
    <xf numFmtId="164" fontId="20" fillId="0" borderId="0" xfId="0" applyNumberFormat="1" applyFont="1" applyFill="1" applyProtection="1"/>
    <xf numFmtId="0" fontId="2" fillId="3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165" fontId="2" fillId="3" borderId="0" xfId="2" applyNumberFormat="1" applyFont="1" applyFill="1" applyBorder="1"/>
    <xf numFmtId="165" fontId="1" fillId="3" borderId="0" xfId="2" applyNumberFormat="1" applyFont="1" applyFill="1" applyBorder="1"/>
    <xf numFmtId="0" fontId="4" fillId="3" borderId="0" xfId="0" applyFont="1" applyFill="1" applyAlignment="1" applyProtection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Protection="1"/>
    <xf numFmtId="9" fontId="2" fillId="3" borderId="0" xfId="2" applyFont="1" applyFill="1" applyBorder="1"/>
    <xf numFmtId="9" fontId="1" fillId="3" borderId="0" xfId="2" applyFont="1" applyFill="1" applyBorder="1"/>
    <xf numFmtId="3" fontId="1" fillId="3" borderId="0" xfId="1" applyNumberFormat="1" applyFont="1" applyFill="1" applyAlignment="1">
      <alignment horizontal="right"/>
    </xf>
    <xf numFmtId="9" fontId="2" fillId="3" borderId="0" xfId="2" applyFont="1" applyFill="1" applyBorder="1" applyAlignment="1">
      <alignment horizontal="right"/>
    </xf>
    <xf numFmtId="9" fontId="1" fillId="0" borderId="0" xfId="6" applyAlignment="1">
      <alignment horizontal="right"/>
    </xf>
    <xf numFmtId="166" fontId="19" fillId="0" borderId="0" xfId="0" applyNumberFormat="1" applyFont="1" applyFill="1" applyProtection="1"/>
    <xf numFmtId="0" fontId="1" fillId="0" borderId="0" xfId="0" applyFont="1"/>
    <xf numFmtId="0" fontId="1" fillId="0" borderId="0" xfId="0" applyFont="1" applyFill="1" applyProtection="1"/>
    <xf numFmtId="0" fontId="21" fillId="0" borderId="0" xfId="3" applyFont="1" applyFill="1" applyProtection="1"/>
    <xf numFmtId="0" fontId="22" fillId="2" borderId="0" xfId="3" applyFont="1" applyFill="1" applyProtection="1"/>
    <xf numFmtId="0" fontId="22" fillId="0" borderId="0" xfId="0" applyFont="1" applyFill="1" applyProtection="1"/>
    <xf numFmtId="0" fontId="21" fillId="0" borderId="0" xfId="3" applyFont="1" applyFill="1" applyBorder="1" applyProtection="1"/>
    <xf numFmtId="0" fontId="21" fillId="2" borderId="0" xfId="3" applyFont="1" applyFill="1" applyProtection="1"/>
    <xf numFmtId="3" fontId="23" fillId="0" borderId="0" xfId="4" applyNumberFormat="1" applyFont="1" applyBorder="1"/>
    <xf numFmtId="3" fontId="19" fillId="0" borderId="0" xfId="4" applyNumberFormat="1" applyFont="1" applyBorder="1"/>
    <xf numFmtId="3" fontId="19" fillId="0" borderId="0" xfId="4" applyNumberFormat="1" applyFont="1" applyFill="1" applyBorder="1"/>
    <xf numFmtId="0" fontId="2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 wrapText="1"/>
    </xf>
    <xf numFmtId="0" fontId="1" fillId="0" borderId="0" xfId="3" applyFont="1" applyBorder="1" applyAlignment="1">
      <alignment horizontal="left" vertical="center" indent="1"/>
    </xf>
    <xf numFmtId="0" fontId="1" fillId="0" borderId="0" xfId="3" applyFont="1" applyBorder="1" applyAlignment="1">
      <alignment horizontal="left" vertical="center" indent="2"/>
    </xf>
    <xf numFmtId="0" fontId="1" fillId="0" borderId="0" xfId="3" applyFont="1" applyBorder="1" applyAlignment="1">
      <alignment horizontal="left" vertical="center" indent="3"/>
    </xf>
    <xf numFmtId="0" fontId="2" fillId="0" borderId="0" xfId="3" applyFont="1" applyBorder="1" applyAlignment="1">
      <alignment horizontal="left" vertical="center" wrapText="1" indent="1"/>
    </xf>
    <xf numFmtId="0" fontId="1" fillId="0" borderId="0" xfId="3" applyFont="1" applyBorder="1" applyAlignment="1">
      <alignment horizontal="left" vertical="center" wrapText="1" indent="3"/>
    </xf>
    <xf numFmtId="0" fontId="1" fillId="0" borderId="0" xfId="3" applyFont="1" applyBorder="1" applyAlignment="1">
      <alignment horizontal="left" vertical="center" indent="5"/>
    </xf>
    <xf numFmtId="0" fontId="1" fillId="0" borderId="0" xfId="3" applyFont="1" applyBorder="1" applyAlignment="1">
      <alignment horizontal="left" vertical="center" indent="7"/>
    </xf>
    <xf numFmtId="0" fontId="2" fillId="0" borderId="0" xfId="3" applyFont="1" applyBorder="1" applyAlignment="1">
      <alignment horizontal="left" vertical="center" indent="1"/>
    </xf>
    <xf numFmtId="0" fontId="1" fillId="0" borderId="0" xfId="3" quotePrefix="1" applyFont="1" applyBorder="1" applyAlignment="1">
      <alignment horizontal="left" vertical="center" indent="7"/>
    </xf>
    <xf numFmtId="0" fontId="1" fillId="0" borderId="0" xfId="3" quotePrefix="1" applyFont="1" applyBorder="1" applyAlignment="1">
      <alignment horizontal="left" vertical="center" indent="4"/>
    </xf>
    <xf numFmtId="0" fontId="1" fillId="0" borderId="0" xfId="0" applyFont="1" applyFill="1" applyAlignment="1" applyProtection="1">
      <alignment horizontal="left" indent="2"/>
    </xf>
    <xf numFmtId="0" fontId="2" fillId="0" borderId="0" xfId="0" applyFont="1" applyFill="1" applyAlignment="1" applyProtection="1">
      <alignment horizontal="left" indent="2"/>
    </xf>
    <xf numFmtId="0" fontId="1" fillId="0" borderId="0" xfId="0" applyFont="1" applyFill="1" applyAlignment="1" applyProtection="1">
      <alignment horizontal="left" indent="4"/>
    </xf>
    <xf numFmtId="0" fontId="1" fillId="0" borderId="0" xfId="0" applyFont="1" applyFill="1" applyAlignment="1" applyProtection="1">
      <alignment horizontal="left" indent="6"/>
    </xf>
    <xf numFmtId="0" fontId="0" fillId="0" borderId="0" xfId="0" quotePrefix="1" applyFont="1" applyFill="1" applyAlignment="1" applyProtection="1">
      <alignment horizontal="left" indent="7"/>
    </xf>
    <xf numFmtId="0" fontId="1" fillId="0" borderId="0" xfId="0" applyFont="1" applyFill="1" applyAlignment="1" applyProtection="1">
      <alignment horizontal="left" indent="7"/>
    </xf>
    <xf numFmtId="167" fontId="0" fillId="0" borderId="0" xfId="0" applyNumberFormat="1"/>
    <xf numFmtId="167" fontId="3" fillId="0" borderId="0" xfId="3" applyNumberFormat="1" applyFill="1" applyProtection="1"/>
    <xf numFmtId="0" fontId="1" fillId="0" borderId="0" xfId="1" applyFill="1"/>
    <xf numFmtId="1" fontId="0" fillId="0" borderId="0" xfId="0" applyNumberFormat="1" applyFill="1" applyProtection="1"/>
    <xf numFmtId="0" fontId="0" fillId="3" borderId="0" xfId="0" applyFill="1" applyAlignment="1">
      <alignment horizontal="right"/>
    </xf>
    <xf numFmtId="0" fontId="3" fillId="3" borderId="0" xfId="3" applyFill="1" applyProtection="1"/>
    <xf numFmtId="4" fontId="3" fillId="0" borderId="0" xfId="3" applyNumberFormat="1" applyFill="1" applyProtection="1"/>
    <xf numFmtId="3" fontId="21" fillId="0" borderId="0" xfId="3" applyNumberFormat="1" applyFont="1" applyFill="1" applyProtection="1"/>
    <xf numFmtId="0" fontId="21" fillId="3" borderId="0" xfId="3" applyFont="1" applyFill="1" applyProtection="1"/>
    <xf numFmtId="0" fontId="4" fillId="0" borderId="0" xfId="0" applyFont="1" applyAlignment="1">
      <alignment horizontal="right"/>
    </xf>
    <xf numFmtId="9" fontId="3" fillId="0" borderId="0" xfId="2" applyFont="1" applyFill="1" applyAlignment="1" applyProtection="1">
      <alignment horizontal="right"/>
    </xf>
    <xf numFmtId="3" fontId="1" fillId="0" borderId="0" xfId="1" applyNumberFormat="1" applyFill="1"/>
    <xf numFmtId="3" fontId="0" fillId="0" borderId="0" xfId="0" applyNumberFormat="1"/>
    <xf numFmtId="0" fontId="2" fillId="0" borderId="0" xfId="0" applyFont="1" applyFill="1" applyAlignment="1">
      <alignment horizontal="right"/>
    </xf>
    <xf numFmtId="164" fontId="5" fillId="0" borderId="0" xfId="0" applyNumberFormat="1" applyFont="1" applyFill="1" applyProtection="1"/>
    <xf numFmtId="0" fontId="23" fillId="0" borderId="0" xfId="1" applyFont="1"/>
    <xf numFmtId="3" fontId="23" fillId="2" borderId="0" xfId="1" applyNumberFormat="1" applyFont="1" applyFill="1"/>
    <xf numFmtId="3" fontId="23" fillId="0" borderId="0" xfId="1" applyNumberFormat="1" applyFont="1"/>
    <xf numFmtId="3" fontId="19" fillId="0" borderId="0" xfId="1" applyNumberFormat="1" applyFont="1"/>
    <xf numFmtId="3" fontId="1" fillId="0" borderId="0" xfId="1" applyNumberFormat="1" applyAlignment="1">
      <alignment horizontal="right"/>
    </xf>
    <xf numFmtId="3" fontId="20" fillId="0" borderId="0" xfId="0" applyNumberFormat="1" applyFont="1" applyFill="1" applyProtection="1"/>
    <xf numFmtId="9" fontId="1" fillId="0" borderId="0" xfId="2" applyNumberFormat="1" applyFont="1" applyFill="1" applyBorder="1" applyAlignment="1">
      <alignment horizontal="right"/>
    </xf>
    <xf numFmtId="0" fontId="0" fillId="2" borderId="0" xfId="0" applyFill="1" applyProtection="1"/>
    <xf numFmtId="3" fontId="4" fillId="0" borderId="0" xfId="0" applyNumberFormat="1" applyFont="1" applyFill="1" applyProtection="1"/>
    <xf numFmtId="3" fontId="5" fillId="0" borderId="0" xfId="0" applyNumberFormat="1" applyFont="1" applyFill="1" applyProtection="1"/>
    <xf numFmtId="3" fontId="8" fillId="0" borderId="0" xfId="4" applyNumberFormat="1" applyFont="1" applyBorder="1"/>
    <xf numFmtId="3" fontId="9" fillId="0" borderId="0" xfId="4" applyNumberFormat="1" applyFont="1" applyBorder="1"/>
    <xf numFmtId="1" fontId="2" fillId="0" borderId="0" xfId="0" applyNumberFormat="1" applyFont="1" applyFill="1" applyProtection="1"/>
    <xf numFmtId="167" fontId="0" fillId="0" borderId="0" xfId="0" applyNumberFormat="1" applyFill="1" applyProtection="1"/>
    <xf numFmtId="166" fontId="4" fillId="0" borderId="0" xfId="0" applyNumberFormat="1" applyFont="1" applyFill="1" applyProtection="1"/>
    <xf numFmtId="9" fontId="2" fillId="0" borderId="0" xfId="6" applyFont="1" applyAlignment="1">
      <alignment horizontal="right"/>
    </xf>
    <xf numFmtId="9" fontId="2" fillId="0" borderId="0" xfId="6" applyFont="1" applyFill="1"/>
    <xf numFmtId="9" fontId="1" fillId="0" borderId="0" xfId="6" applyFont="1" applyFill="1"/>
    <xf numFmtId="9" fontId="1" fillId="0" borderId="0" xfId="6" applyFont="1" applyFill="1" applyAlignment="1">
      <alignment horizontal="right"/>
    </xf>
    <xf numFmtId="168" fontId="0" fillId="0" borderId="0" xfId="0" applyNumberFormat="1" applyFill="1" applyProtection="1"/>
    <xf numFmtId="165" fontId="5" fillId="0" borderId="0" xfId="6" applyNumberFormat="1" applyFont="1" applyFill="1" applyAlignment="1" applyProtection="1">
      <alignment horizontal="right"/>
    </xf>
    <xf numFmtId="0" fontId="0" fillId="0" borderId="0" xfId="1" applyFont="1" applyFill="1"/>
    <xf numFmtId="0" fontId="2" fillId="4" borderId="0" xfId="0" applyFont="1" applyFill="1" applyAlignment="1">
      <alignment horizontal="right"/>
    </xf>
    <xf numFmtId="169" fontId="0" fillId="0" borderId="0" xfId="0" applyNumberFormat="1" applyFill="1" applyProtection="1"/>
    <xf numFmtId="0" fontId="1" fillId="0" borderId="0" xfId="1" applyAlignment="1">
      <alignment horizontal="right"/>
    </xf>
    <xf numFmtId="0" fontId="0" fillId="0" borderId="0" xfId="3" applyFont="1" applyFill="1" applyProtection="1"/>
  </cellXfs>
  <cellStyles count="7">
    <cellStyle name="Hiperłącze" xfId="5" builtinId="8"/>
    <cellStyle name="Normalny" xfId="0" builtinId="0"/>
    <cellStyle name="Normalny 16" xfId="1"/>
    <cellStyle name="Normalny 2" xfId="3"/>
    <cellStyle name="Normalny 9" xfId="4"/>
    <cellStyle name="Procentowy" xfId="6" builtinId="5"/>
    <cellStyle name="Procentowy 2" xfId="2"/>
  </cellStyles>
  <dxfs count="0"/>
  <tableStyles count="0" defaultTableStyle="TableStyleMedium2" defaultPivotStyle="PivotStyleLight16"/>
  <colors>
    <mruColors>
      <color rgb="FF00D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1</xdr:col>
      <xdr:colOff>1436363</xdr:colOff>
      <xdr:row>5</xdr:row>
      <xdr:rowOff>163369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128588"/>
          <a:ext cx="1398263" cy="939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23"/>
  <sheetViews>
    <sheetView showGridLines="0" tabSelected="1" zoomScaleNormal="100" workbookViewId="0">
      <pane ySplit="7" topLeftCell="A8" activePane="bottomLeft" state="frozen"/>
      <selection pane="bottomLeft" activeCell="G13" sqref="G13"/>
    </sheetView>
  </sheetViews>
  <sheetFormatPr defaultRowHeight="14.5" x14ac:dyDescent="0.35"/>
  <cols>
    <col min="1" max="1" width="3.08984375" customWidth="1"/>
    <col min="2" max="2" width="20.90625" customWidth="1"/>
    <col min="3" max="3" width="45.36328125" bestFit="1" customWidth="1"/>
  </cols>
  <sheetData>
    <row r="7" spans="2:3" ht="28.5" x14ac:dyDescent="0.65">
      <c r="B7" s="38" t="s">
        <v>195</v>
      </c>
    </row>
    <row r="8" spans="2:3" x14ac:dyDescent="0.35">
      <c r="B8" s="39"/>
    </row>
    <row r="10" spans="2:3" s="35" customFormat="1" ht="19.25" customHeight="1" x14ac:dyDescent="0.35">
      <c r="B10" s="36" t="s">
        <v>196</v>
      </c>
      <c r="C10" s="37"/>
    </row>
    <row r="12" spans="2:3" x14ac:dyDescent="0.35">
      <c r="B12" s="33"/>
    </row>
    <row r="13" spans="2:3" x14ac:dyDescent="0.35">
      <c r="B13" s="34" t="s">
        <v>237</v>
      </c>
      <c r="C13" t="s">
        <v>239</v>
      </c>
    </row>
    <row r="14" spans="2:3" x14ac:dyDescent="0.35">
      <c r="B14" s="34" t="s">
        <v>238</v>
      </c>
      <c r="C14" t="s">
        <v>240</v>
      </c>
    </row>
    <row r="15" spans="2:3" x14ac:dyDescent="0.35">
      <c r="B15" s="34" t="s">
        <v>198</v>
      </c>
      <c r="C15" t="s">
        <v>265</v>
      </c>
    </row>
    <row r="16" spans="2:3" x14ac:dyDescent="0.35">
      <c r="B16" s="34" t="s">
        <v>199</v>
      </c>
      <c r="C16" t="s">
        <v>266</v>
      </c>
    </row>
    <row r="17" spans="2:3" x14ac:dyDescent="0.35">
      <c r="B17" s="34" t="s">
        <v>200</v>
      </c>
      <c r="C17" t="s">
        <v>269</v>
      </c>
    </row>
    <row r="18" spans="2:3" x14ac:dyDescent="0.35">
      <c r="B18" s="33"/>
    </row>
    <row r="19" spans="2:3" x14ac:dyDescent="0.35">
      <c r="B19" s="34" t="s">
        <v>197</v>
      </c>
      <c r="C19" t="s">
        <v>241</v>
      </c>
    </row>
    <row r="20" spans="2:3" x14ac:dyDescent="0.35">
      <c r="B20" s="34" t="s">
        <v>204</v>
      </c>
      <c r="C20" t="s">
        <v>242</v>
      </c>
    </row>
    <row r="21" spans="2:3" x14ac:dyDescent="0.35">
      <c r="B21" s="34" t="s">
        <v>201</v>
      </c>
      <c r="C21" t="s">
        <v>267</v>
      </c>
    </row>
    <row r="22" spans="2:3" x14ac:dyDescent="0.35">
      <c r="B22" s="34" t="s">
        <v>202</v>
      </c>
      <c r="C22" t="s">
        <v>268</v>
      </c>
    </row>
    <row r="23" spans="2:3" x14ac:dyDescent="0.35">
      <c r="B23" s="34" t="s">
        <v>203</v>
      </c>
      <c r="C23" t="s">
        <v>270</v>
      </c>
    </row>
  </sheetData>
  <sheetProtection formatCells="0" formatColumns="0" formatRows="0" insertColumns="0" insertRows="0" insertHyperlinks="0" deleteColumns="0" deleteRows="0" sort="0" autoFilter="0" pivotTables="0"/>
  <hyperlinks>
    <hyperlink ref="B19" location="'Floorspace A CNTY'!A1" display="Floorspace A CNTY"/>
    <hyperlink ref="B20" location="'Floorspace A BRAN'!A1" display="Floorspace A BRAN"/>
    <hyperlink ref="B15" location="'P&amp;L Q'!A1" display="P&amp;L Q"/>
    <hyperlink ref="B16" location="'BS Q'!A1" display="BS Q"/>
    <hyperlink ref="B17" location="'CF Q'!A1" display="CF Q"/>
    <hyperlink ref="B21" location="'P&amp;L A'!A1" display="P&amp;L A"/>
    <hyperlink ref="B22" location="'BS A'!A1" display="BS A"/>
    <hyperlink ref="B23" location="'CF A'!A1" display="CF A"/>
    <hyperlink ref="B13" location="'Floorspace Q CNTY'!A1" display="Floorspace Q CNTY"/>
    <hyperlink ref="B14" location="'Floorspace Q BRAN'!A1" display="Floorspace Q BRAN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 summaryRight="0"/>
  </sheetPr>
  <dimension ref="B1:O74"/>
  <sheetViews>
    <sheetView showGridLines="0" zoomScaleNormal="100" workbookViewId="0">
      <pane xSplit="2" ySplit="2" topLeftCell="C3" activePane="bottomRight" state="frozen"/>
      <selection activeCell="A55" sqref="A55"/>
      <selection pane="topRight" activeCell="A55" sqref="A55"/>
      <selection pane="bottomLeft" activeCell="A55" sqref="A55"/>
      <selection pane="bottomRight" activeCell="N10" sqref="N10"/>
    </sheetView>
  </sheetViews>
  <sheetFormatPr defaultColWidth="8.81640625" defaultRowHeight="14.5" outlineLevelRow="2" x14ac:dyDescent="0.35"/>
  <cols>
    <col min="1" max="1" width="2.81640625" style="12" customWidth="1"/>
    <col min="2" max="2" width="20.7265625" style="12" customWidth="1"/>
    <col min="3" max="16384" width="8.81640625" style="12"/>
  </cols>
  <sheetData>
    <row r="1" spans="2:15" x14ac:dyDescent="0.35">
      <c r="B1" s="34" t="s">
        <v>205</v>
      </c>
    </row>
    <row r="2" spans="2:15" x14ac:dyDescent="0.35">
      <c r="C2" s="19">
        <v>2006</v>
      </c>
      <c r="D2" s="19">
        <f>C2+1</f>
        <v>2007</v>
      </c>
      <c r="E2" s="19">
        <f t="shared" ref="E2:O2" si="0">D2+1</f>
        <v>2008</v>
      </c>
      <c r="F2" s="19">
        <f t="shared" si="0"/>
        <v>2009</v>
      </c>
      <c r="G2" s="19">
        <f t="shared" si="0"/>
        <v>2010</v>
      </c>
      <c r="H2" s="19">
        <f t="shared" si="0"/>
        <v>2011</v>
      </c>
      <c r="I2" s="19">
        <f t="shared" si="0"/>
        <v>2012</v>
      </c>
      <c r="J2" s="19">
        <f t="shared" si="0"/>
        <v>2013</v>
      </c>
      <c r="K2" s="19">
        <f t="shared" si="0"/>
        <v>2014</v>
      </c>
      <c r="L2" s="77">
        <f t="shared" si="0"/>
        <v>2015</v>
      </c>
      <c r="M2" s="77">
        <f t="shared" si="0"/>
        <v>2016</v>
      </c>
      <c r="N2" s="77">
        <f t="shared" si="0"/>
        <v>2017</v>
      </c>
      <c r="O2" s="77">
        <f t="shared" si="0"/>
        <v>2018</v>
      </c>
    </row>
    <row r="3" spans="2:15" x14ac:dyDescent="0.35">
      <c r="B3" s="23" t="s">
        <v>97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x14ac:dyDescent="0.35">
      <c r="B4" s="32"/>
      <c r="C4" s="32"/>
      <c r="D4" s="32"/>
      <c r="E4" s="32"/>
      <c r="F4" s="32"/>
      <c r="G4" s="32"/>
      <c r="N4" s="14"/>
    </row>
    <row r="5" spans="2:15" outlineLevel="1" x14ac:dyDescent="0.35">
      <c r="B5" s="14" t="s">
        <v>98</v>
      </c>
      <c r="C5" s="18">
        <f t="shared" ref="C5:J5" si="1">SUM(C6:C14)</f>
        <v>217.70599999999999</v>
      </c>
      <c r="D5" s="18">
        <f t="shared" si="1"/>
        <v>288.04300000000001</v>
      </c>
      <c r="E5" s="18">
        <f t="shared" si="1"/>
        <v>766.70400000000006</v>
      </c>
      <c r="F5" s="18">
        <f t="shared" si="1"/>
        <v>739.99300000000005</v>
      </c>
      <c r="G5" s="18">
        <f t="shared" si="1"/>
        <v>709.92300000000012</v>
      </c>
      <c r="H5" s="18">
        <f t="shared" si="1"/>
        <v>744.93700000000013</v>
      </c>
      <c r="I5" s="18">
        <f t="shared" si="1"/>
        <v>909.85599999999999</v>
      </c>
      <c r="J5" s="18">
        <f t="shared" si="1"/>
        <v>1231.9080000000001</v>
      </c>
      <c r="K5" s="18">
        <f>SUM(K6:K14)</f>
        <v>1516.4159999999997</v>
      </c>
      <c r="L5" s="18">
        <v>1796.9959999999999</v>
      </c>
      <c r="M5" s="18">
        <v>1838.664</v>
      </c>
      <c r="N5" s="18">
        <v>2041.3649999999998</v>
      </c>
      <c r="O5" s="169">
        <v>2417.752</v>
      </c>
    </row>
    <row r="6" spans="2:15" outlineLevel="2" x14ac:dyDescent="0.35">
      <c r="B6" s="12" t="s">
        <v>99</v>
      </c>
      <c r="C6" s="16">
        <v>193.834</v>
      </c>
      <c r="D6" s="16">
        <v>258.334</v>
      </c>
      <c r="E6" s="16">
        <v>469.077</v>
      </c>
      <c r="F6" s="16">
        <v>442.11700000000002</v>
      </c>
      <c r="G6" s="16">
        <v>419.80500000000001</v>
      </c>
      <c r="H6" s="16">
        <v>447.72500000000002</v>
      </c>
      <c r="I6" s="16">
        <v>598.50199999999995</v>
      </c>
      <c r="J6" s="16">
        <v>896.80600000000004</v>
      </c>
      <c r="K6" s="16">
        <v>1038.837</v>
      </c>
      <c r="L6" s="16">
        <v>1258.751</v>
      </c>
      <c r="M6" s="16">
        <v>1291.338</v>
      </c>
      <c r="N6" s="16">
        <v>1478.164</v>
      </c>
      <c r="O6" s="170">
        <v>1818.316</v>
      </c>
    </row>
    <row r="7" spans="2:15" outlineLevel="2" x14ac:dyDescent="0.35">
      <c r="B7" s="12" t="s">
        <v>100</v>
      </c>
      <c r="C7" s="16">
        <v>13.478</v>
      </c>
      <c r="D7" s="16">
        <v>12.186</v>
      </c>
      <c r="E7" s="16">
        <v>13.964</v>
      </c>
      <c r="F7" s="16">
        <v>12.763</v>
      </c>
      <c r="G7" s="16">
        <v>11.04</v>
      </c>
      <c r="H7" s="16">
        <v>11.515000000000001</v>
      </c>
      <c r="I7" s="16">
        <v>17.599</v>
      </c>
      <c r="J7" s="16">
        <v>20.132000000000001</v>
      </c>
      <c r="K7" s="16">
        <v>28.751000000000001</v>
      </c>
      <c r="L7" s="16">
        <v>37.341999999999999</v>
      </c>
      <c r="M7" s="16">
        <v>43.511000000000003</v>
      </c>
      <c r="N7" s="16">
        <v>64.070999999999998</v>
      </c>
      <c r="O7" s="170">
        <v>89.63</v>
      </c>
    </row>
    <row r="8" spans="2:15" outlineLevel="2" x14ac:dyDescent="0.35">
      <c r="B8" s="12" t="s">
        <v>101</v>
      </c>
      <c r="C8" s="16">
        <v>0</v>
      </c>
      <c r="D8" s="16">
        <v>0</v>
      </c>
      <c r="E8" s="16">
        <v>183.60900000000001</v>
      </c>
      <c r="F8" s="16">
        <v>183.60900000000001</v>
      </c>
      <c r="G8" s="16">
        <v>183.60900000000001</v>
      </c>
      <c r="H8" s="16">
        <v>183.60900000000001</v>
      </c>
      <c r="I8" s="16">
        <v>183.60900000000001</v>
      </c>
      <c r="J8" s="16">
        <v>183.60900000000001</v>
      </c>
      <c r="K8" s="16">
        <v>209.59800000000001</v>
      </c>
      <c r="L8" s="16">
        <v>209.59800000000001</v>
      </c>
      <c r="M8" s="16">
        <v>209.59800000000001</v>
      </c>
      <c r="N8" s="16">
        <v>209.59800000000001</v>
      </c>
      <c r="O8" s="170">
        <v>209.59800000000001</v>
      </c>
    </row>
    <row r="9" spans="2:15" outlineLevel="2" x14ac:dyDescent="0.35">
      <c r="B9" s="12" t="s">
        <v>102</v>
      </c>
      <c r="C9" s="16">
        <v>0</v>
      </c>
      <c r="D9" s="16">
        <v>0</v>
      </c>
      <c r="E9" s="16">
        <v>77.507999999999996</v>
      </c>
      <c r="F9" s="16">
        <v>77.507999999999996</v>
      </c>
      <c r="G9" s="16">
        <v>77.507999999999996</v>
      </c>
      <c r="H9" s="16">
        <v>77.507999999999996</v>
      </c>
      <c r="I9" s="16">
        <v>77.507999999999996</v>
      </c>
      <c r="J9" s="16">
        <v>77.507999999999996</v>
      </c>
      <c r="K9" s="16">
        <v>77.507999999999996</v>
      </c>
      <c r="L9" s="16">
        <v>77.507999999999996</v>
      </c>
      <c r="M9" s="16">
        <v>77.507999999999996</v>
      </c>
      <c r="N9" s="16">
        <v>77.507999999999996</v>
      </c>
      <c r="O9" s="170">
        <v>77.507999999999996</v>
      </c>
    </row>
    <row r="10" spans="2:15" outlineLevel="2" x14ac:dyDescent="0.35">
      <c r="B10" s="12" t="s">
        <v>103</v>
      </c>
      <c r="C10" s="16">
        <v>0.90300000000000002</v>
      </c>
      <c r="D10" s="16">
        <v>0.91</v>
      </c>
      <c r="E10" s="16">
        <v>0.71899999999999997</v>
      </c>
      <c r="F10" s="16">
        <v>0.71899999999999997</v>
      </c>
      <c r="G10" s="16">
        <v>0.21199999999999999</v>
      </c>
      <c r="H10" s="16">
        <v>0.186</v>
      </c>
      <c r="I10" s="16">
        <v>0.186</v>
      </c>
      <c r="J10" s="16">
        <v>0.13600000000000001</v>
      </c>
      <c r="K10" s="16">
        <v>0.13600000000000001</v>
      </c>
      <c r="L10" s="16">
        <v>0.13600000000000001</v>
      </c>
      <c r="M10" s="16">
        <v>0.13600000000000001</v>
      </c>
      <c r="N10" s="16">
        <v>0</v>
      </c>
      <c r="O10" s="170">
        <v>0</v>
      </c>
    </row>
    <row r="11" spans="2:15" outlineLevel="2" x14ac:dyDescent="0.35">
      <c r="B11" s="12" t="s">
        <v>104</v>
      </c>
      <c r="C11" s="16">
        <v>0</v>
      </c>
      <c r="D11" s="16">
        <v>4.0000000000000001E-3</v>
      </c>
      <c r="E11" s="16">
        <v>0</v>
      </c>
      <c r="F11" s="16">
        <v>0</v>
      </c>
      <c r="G11" s="16">
        <v>1.9E-2</v>
      </c>
      <c r="H11" s="16">
        <v>0.69699999999999995</v>
      </c>
      <c r="I11" s="16">
        <v>0.66100000000000003</v>
      </c>
      <c r="J11" s="16">
        <v>10.366</v>
      </c>
      <c r="K11" s="16">
        <v>2.4049999999999998</v>
      </c>
      <c r="L11" s="16">
        <v>1.6259999999999999</v>
      </c>
      <c r="M11" s="16">
        <v>0</v>
      </c>
      <c r="N11" s="16">
        <v>0</v>
      </c>
      <c r="O11" s="170">
        <v>0</v>
      </c>
    </row>
    <row r="12" spans="2:15" outlineLevel="2" x14ac:dyDescent="0.35">
      <c r="B12" s="12" t="s">
        <v>105</v>
      </c>
      <c r="C12" s="16">
        <v>0.25</v>
      </c>
      <c r="D12" s="16">
        <v>3.589</v>
      </c>
      <c r="E12" s="16">
        <v>1.7729999999999999</v>
      </c>
      <c r="F12" s="16">
        <v>1.0569999999999999</v>
      </c>
      <c r="G12" s="16">
        <v>1.0620000000000001</v>
      </c>
      <c r="H12" s="16">
        <v>4.5490000000000004</v>
      </c>
      <c r="I12" s="16">
        <v>8.68</v>
      </c>
      <c r="J12" s="16">
        <v>12.928000000000001</v>
      </c>
      <c r="K12" s="16">
        <v>6.3</v>
      </c>
      <c r="L12" s="16">
        <v>5.9139999999999997</v>
      </c>
      <c r="M12" s="16">
        <v>6.18</v>
      </c>
      <c r="N12" s="16">
        <v>4.9370000000000003</v>
      </c>
      <c r="O12" s="170">
        <v>7.8220000000000001</v>
      </c>
    </row>
    <row r="13" spans="2:15" outlineLevel="2" x14ac:dyDescent="0.35">
      <c r="B13" s="12" t="s">
        <v>106</v>
      </c>
      <c r="C13" s="16">
        <v>9.2129999999999992</v>
      </c>
      <c r="D13" s="16">
        <v>13.02</v>
      </c>
      <c r="E13" s="16">
        <v>19.856999999999999</v>
      </c>
      <c r="F13" s="16">
        <v>22.045000000000002</v>
      </c>
      <c r="G13" s="16">
        <v>16.491</v>
      </c>
      <c r="H13" s="16">
        <v>18.669</v>
      </c>
      <c r="I13" s="16">
        <v>22.812999999999999</v>
      </c>
      <c r="J13" s="16">
        <v>29.928999999999998</v>
      </c>
      <c r="K13" s="16">
        <v>143.53100000000001</v>
      </c>
      <c r="L13" s="16">
        <v>139.19399999999999</v>
      </c>
      <c r="M13" s="16">
        <v>143.65700000000001</v>
      </c>
      <c r="N13" s="16">
        <v>151.33500000000001</v>
      </c>
      <c r="O13" s="170">
        <v>164.27699999999999</v>
      </c>
    </row>
    <row r="14" spans="2:15" outlineLevel="2" x14ac:dyDescent="0.35">
      <c r="B14" s="12" t="s">
        <v>107</v>
      </c>
      <c r="C14" s="16">
        <v>2.8000000000000001E-2</v>
      </c>
      <c r="D14" s="16">
        <v>0</v>
      </c>
      <c r="E14" s="16">
        <v>0.19700000000000001</v>
      </c>
      <c r="F14" s="16">
        <v>0.17499999999999999</v>
      </c>
      <c r="G14" s="16">
        <v>0.17699999999999999</v>
      </c>
      <c r="H14" s="16">
        <v>0.47899999999999998</v>
      </c>
      <c r="I14" s="16">
        <v>0.29799999999999999</v>
      </c>
      <c r="J14" s="16">
        <v>0.49399999999999999</v>
      </c>
      <c r="K14" s="16">
        <v>9.35</v>
      </c>
      <c r="L14" s="16">
        <v>66.927000000000007</v>
      </c>
      <c r="M14" s="16">
        <v>66.736000000000004</v>
      </c>
      <c r="N14" s="16">
        <v>55.752000000000002</v>
      </c>
      <c r="O14" s="170">
        <v>50.600999999999999</v>
      </c>
    </row>
    <row r="15" spans="2:15" outlineLevel="1" x14ac:dyDescent="0.35">
      <c r="K15" s="16"/>
      <c r="L15" s="16"/>
      <c r="M15" s="152"/>
      <c r="O15" s="30"/>
    </row>
    <row r="16" spans="2:15" s="14" customFormat="1" outlineLevel="1" x14ac:dyDescent="0.35">
      <c r="B16" s="14" t="s">
        <v>108</v>
      </c>
      <c r="C16" s="18">
        <f t="shared" ref="C16:J16" si="2">SUM(C17:C24)</f>
        <v>316.48500000000001</v>
      </c>
      <c r="D16" s="18">
        <f t="shared" si="2"/>
        <v>409.11199999999997</v>
      </c>
      <c r="E16" s="18">
        <f t="shared" si="2"/>
        <v>659.50400000000002</v>
      </c>
      <c r="F16" s="18">
        <f t="shared" si="2"/>
        <v>621.6099999999999</v>
      </c>
      <c r="G16" s="18">
        <f t="shared" si="2"/>
        <v>716.44600000000003</v>
      </c>
      <c r="H16" s="18">
        <f t="shared" si="2"/>
        <v>868.93100000000015</v>
      </c>
      <c r="I16" s="18">
        <f t="shared" si="2"/>
        <v>1022.366</v>
      </c>
      <c r="J16" s="18">
        <f t="shared" si="2"/>
        <v>1259.6619999999998</v>
      </c>
      <c r="K16" s="18">
        <f>SUM(K17:K24)</f>
        <v>1417.3099999999997</v>
      </c>
      <c r="L16" s="18">
        <v>1768.1729999999998</v>
      </c>
      <c r="M16" s="169">
        <v>1839.2679999999998</v>
      </c>
      <c r="N16" s="169">
        <v>2289.4629999999997</v>
      </c>
      <c r="O16" s="169">
        <v>2963.056</v>
      </c>
    </row>
    <row r="17" spans="2:15" outlineLevel="2" x14ac:dyDescent="0.35">
      <c r="B17" s="12" t="s">
        <v>109</v>
      </c>
      <c r="C17" s="16">
        <v>230.435</v>
      </c>
      <c r="D17" s="16">
        <v>289.52699999999999</v>
      </c>
      <c r="E17" s="16">
        <v>462.64400000000001</v>
      </c>
      <c r="F17" s="16">
        <v>322.75599999999997</v>
      </c>
      <c r="G17" s="16">
        <v>424.43700000000001</v>
      </c>
      <c r="H17" s="16">
        <v>594.60599999999999</v>
      </c>
      <c r="I17" s="16">
        <v>656.07</v>
      </c>
      <c r="J17" s="16">
        <v>805.03800000000001</v>
      </c>
      <c r="K17" s="16">
        <v>979.34500000000003</v>
      </c>
      <c r="L17" s="16">
        <v>1319.7349999999999</v>
      </c>
      <c r="M17" s="91">
        <v>1164.135</v>
      </c>
      <c r="N17" s="91">
        <v>1475.1869999999999</v>
      </c>
      <c r="O17" s="170">
        <v>1590.3679999999999</v>
      </c>
    </row>
    <row r="18" spans="2:15" outlineLevel="2" x14ac:dyDescent="0.35">
      <c r="B18" s="12" t="s">
        <v>110</v>
      </c>
      <c r="C18" s="95">
        <v>36.247999999999998</v>
      </c>
      <c r="D18" s="95">
        <v>45.815999999999995</v>
      </c>
      <c r="E18" s="95">
        <v>75.244</v>
      </c>
      <c r="F18" s="16">
        <v>78.271000000000001</v>
      </c>
      <c r="G18" s="16">
        <v>95.742000000000004</v>
      </c>
      <c r="H18" s="16">
        <v>114.313</v>
      </c>
      <c r="I18" s="16">
        <v>130.36000000000001</v>
      </c>
      <c r="J18" s="16">
        <v>163.255</v>
      </c>
      <c r="K18" s="16">
        <v>176.947</v>
      </c>
      <c r="L18" s="16">
        <v>115.086</v>
      </c>
      <c r="M18" s="91">
        <v>165.38900000000001</v>
      </c>
      <c r="N18" s="91">
        <v>199.648</v>
      </c>
      <c r="O18" s="170">
        <v>156.25200000000001</v>
      </c>
    </row>
    <row r="19" spans="2:15" outlineLevel="2" x14ac:dyDescent="0.35">
      <c r="B19" s="12" t="s">
        <v>111</v>
      </c>
      <c r="C19" s="95">
        <v>0</v>
      </c>
      <c r="D19" s="95">
        <v>0</v>
      </c>
      <c r="E19" s="95">
        <v>0</v>
      </c>
      <c r="F19" s="16">
        <v>0</v>
      </c>
      <c r="G19" s="16">
        <v>0.54200000000000004</v>
      </c>
      <c r="H19" s="16">
        <v>1.9359999999999999</v>
      </c>
      <c r="I19" s="16">
        <v>5.266</v>
      </c>
      <c r="J19" s="16">
        <v>17.207000000000001</v>
      </c>
      <c r="K19" s="16">
        <v>11.194000000000001</v>
      </c>
      <c r="L19" s="16">
        <v>47.017000000000003</v>
      </c>
      <c r="M19" s="91">
        <v>75.274000000000001</v>
      </c>
      <c r="N19" s="91">
        <v>6.3940000000000001</v>
      </c>
      <c r="O19" s="170">
        <v>0.377</v>
      </c>
    </row>
    <row r="20" spans="2:15" outlineLevel="2" x14ac:dyDescent="0.35">
      <c r="B20" s="12" t="s">
        <v>112</v>
      </c>
      <c r="C20" s="95">
        <v>14.223000000000001</v>
      </c>
      <c r="D20" s="95">
        <v>14.993</v>
      </c>
      <c r="E20" s="95">
        <v>25.651</v>
      </c>
      <c r="F20" s="16">
        <v>15.154999999999999</v>
      </c>
      <c r="G20" s="16">
        <v>22.962</v>
      </c>
      <c r="H20" s="16">
        <v>31.402000000000001</v>
      </c>
      <c r="I20" s="16">
        <v>60.036000000000001</v>
      </c>
      <c r="J20" s="16">
        <v>96.72</v>
      </c>
      <c r="K20" s="16">
        <v>46.280999999999999</v>
      </c>
      <c r="L20" s="16">
        <v>35.21</v>
      </c>
      <c r="M20" s="91">
        <v>31.125</v>
      </c>
      <c r="N20" s="91">
        <v>0</v>
      </c>
      <c r="O20" s="170">
        <v>0</v>
      </c>
    </row>
    <row r="21" spans="2:15" outlineLevel="2" x14ac:dyDescent="0.35">
      <c r="B21" s="12" t="s">
        <v>113</v>
      </c>
      <c r="C21" s="16">
        <v>1.67</v>
      </c>
      <c r="D21" s="16">
        <v>2.109</v>
      </c>
      <c r="E21" s="16">
        <v>0.44600000000000001</v>
      </c>
      <c r="F21" s="16">
        <v>0.54100000000000004</v>
      </c>
      <c r="G21" s="16">
        <v>0.23699999999999999</v>
      </c>
      <c r="H21" s="16">
        <v>0.16700000000000001</v>
      </c>
      <c r="I21" s="16">
        <v>0.129</v>
      </c>
      <c r="J21" s="16">
        <v>12.484999999999999</v>
      </c>
      <c r="K21" s="16">
        <v>0.16700000000000001</v>
      </c>
      <c r="L21" s="16">
        <v>0.128</v>
      </c>
      <c r="M21" s="91">
        <v>0</v>
      </c>
      <c r="N21" s="91">
        <v>1.7549999999999999</v>
      </c>
      <c r="O21" s="170">
        <v>100.304</v>
      </c>
    </row>
    <row r="22" spans="2:15" outlineLevel="2" x14ac:dyDescent="0.35">
      <c r="B22" s="12" t="s">
        <v>114</v>
      </c>
      <c r="C22" s="16">
        <v>0</v>
      </c>
      <c r="D22" s="16">
        <v>0</v>
      </c>
      <c r="E22" s="16">
        <v>0</v>
      </c>
      <c r="F22" s="16">
        <v>0</v>
      </c>
      <c r="G22" s="16">
        <v>69.494</v>
      </c>
      <c r="H22" s="16">
        <v>0</v>
      </c>
      <c r="I22" s="16">
        <v>0</v>
      </c>
      <c r="J22" s="16">
        <v>2E-3</v>
      </c>
      <c r="K22" s="16">
        <v>0</v>
      </c>
      <c r="L22" s="16">
        <v>0</v>
      </c>
      <c r="M22" s="91">
        <v>0</v>
      </c>
      <c r="N22" s="91">
        <v>47.569000000000003</v>
      </c>
      <c r="O22" s="170">
        <v>37.843000000000004</v>
      </c>
    </row>
    <row r="23" spans="2:15" outlineLevel="2" x14ac:dyDescent="0.35">
      <c r="B23" s="12" t="s">
        <v>107</v>
      </c>
      <c r="C23" s="16">
        <v>3.36</v>
      </c>
      <c r="D23" s="16">
        <v>3.2349999999999999</v>
      </c>
      <c r="E23" s="16">
        <v>5.6879999999999997</v>
      </c>
      <c r="F23" s="16">
        <v>7.4050000000000002</v>
      </c>
      <c r="G23" s="16">
        <v>6.5620000000000003</v>
      </c>
      <c r="H23" s="16">
        <v>9.5410000000000004</v>
      </c>
      <c r="I23" s="16">
        <v>11.112</v>
      </c>
      <c r="J23" s="16">
        <v>15.6</v>
      </c>
      <c r="K23" s="16">
        <v>19.847000000000001</v>
      </c>
      <c r="L23" s="16">
        <v>26.55</v>
      </c>
      <c r="M23" s="91">
        <v>37.591999999999999</v>
      </c>
      <c r="N23" s="91">
        <v>44.12</v>
      </c>
      <c r="O23" s="170">
        <v>32.942999999999998</v>
      </c>
    </row>
    <row r="24" spans="2:15" outlineLevel="2" x14ac:dyDescent="0.35">
      <c r="B24" s="12" t="s">
        <v>115</v>
      </c>
      <c r="C24" s="16">
        <v>30.548999999999999</v>
      </c>
      <c r="D24" s="16">
        <v>53.432000000000002</v>
      </c>
      <c r="E24" s="16">
        <v>89.831000000000003</v>
      </c>
      <c r="F24" s="16">
        <v>197.482</v>
      </c>
      <c r="G24" s="16">
        <v>96.47</v>
      </c>
      <c r="H24" s="16">
        <v>116.96599999999999</v>
      </c>
      <c r="I24" s="16">
        <v>159.393</v>
      </c>
      <c r="J24" s="16">
        <v>149.35499999999999</v>
      </c>
      <c r="K24" s="16">
        <v>183.529</v>
      </c>
      <c r="L24" s="16">
        <v>224.447</v>
      </c>
      <c r="M24" s="91">
        <v>365.75299999999999</v>
      </c>
      <c r="N24" s="91">
        <v>514.79</v>
      </c>
      <c r="O24" s="170">
        <v>1044.9690000000001</v>
      </c>
    </row>
    <row r="25" spans="2:15" outlineLevel="1" x14ac:dyDescent="0.35">
      <c r="K25" s="16"/>
      <c r="M25" s="30"/>
      <c r="N25" s="30"/>
      <c r="O25" s="158"/>
    </row>
    <row r="26" spans="2:15" s="14" customFormat="1" x14ac:dyDescent="0.35">
      <c r="B26" s="14" t="s">
        <v>116</v>
      </c>
      <c r="C26" s="18">
        <f t="shared" ref="C26:J26" si="3">C16+C5</f>
        <v>534.19100000000003</v>
      </c>
      <c r="D26" s="18">
        <f t="shared" si="3"/>
        <v>697.15499999999997</v>
      </c>
      <c r="E26" s="18">
        <f t="shared" si="3"/>
        <v>1426.2080000000001</v>
      </c>
      <c r="F26" s="18">
        <f t="shared" si="3"/>
        <v>1361.6030000000001</v>
      </c>
      <c r="G26" s="18">
        <f t="shared" si="3"/>
        <v>1426.3690000000001</v>
      </c>
      <c r="H26" s="18">
        <f t="shared" si="3"/>
        <v>1613.8680000000004</v>
      </c>
      <c r="I26" s="18">
        <f t="shared" si="3"/>
        <v>1932.222</v>
      </c>
      <c r="J26" s="18">
        <f t="shared" si="3"/>
        <v>2491.5699999999997</v>
      </c>
      <c r="K26" s="18">
        <f>K16+K5</f>
        <v>2933.7259999999997</v>
      </c>
      <c r="L26" s="18">
        <f>L16+L5</f>
        <v>3565.1689999999999</v>
      </c>
      <c r="M26" s="169">
        <v>3677.9319999999998</v>
      </c>
      <c r="N26" s="169">
        <v>4330.8279999999995</v>
      </c>
      <c r="O26" s="169">
        <v>5380.808</v>
      </c>
    </row>
    <row r="27" spans="2:15" x14ac:dyDescent="0.35">
      <c r="K27" s="16"/>
      <c r="M27" s="30"/>
      <c r="N27" s="30"/>
      <c r="O27" s="91"/>
    </row>
    <row r="28" spans="2:15" s="14" customFormat="1" outlineLevel="1" x14ac:dyDescent="0.35">
      <c r="B28" s="14" t="s">
        <v>117</v>
      </c>
      <c r="C28" s="18">
        <f>C29+C30+C31+C32+C33+C34+C37</f>
        <v>271.50200000000001</v>
      </c>
      <c r="D28" s="18">
        <f t="shared" ref="D28:K28" si="4">D29+D30+D31+D32+D33+D34+D37</f>
        <v>405.66199999999992</v>
      </c>
      <c r="E28" s="18">
        <f t="shared" si="4"/>
        <v>565.23500000000001</v>
      </c>
      <c r="F28" s="18">
        <f t="shared" si="4"/>
        <v>685.58899999999994</v>
      </c>
      <c r="G28" s="18">
        <f t="shared" si="4"/>
        <v>733.89499999999998</v>
      </c>
      <c r="H28" s="18">
        <f t="shared" si="4"/>
        <v>909.19399999999996</v>
      </c>
      <c r="I28" s="18">
        <f t="shared" si="4"/>
        <v>1211.048</v>
      </c>
      <c r="J28" s="18">
        <f t="shared" si="4"/>
        <v>1496.4900000000002</v>
      </c>
      <c r="K28" s="18">
        <f t="shared" si="4"/>
        <v>1638.414</v>
      </c>
      <c r="L28" s="18">
        <v>1889.739</v>
      </c>
      <c r="M28" s="169">
        <v>2134.7310000000002</v>
      </c>
      <c r="N28" s="169">
        <v>2443.431</v>
      </c>
      <c r="O28" s="169">
        <v>2860.538</v>
      </c>
    </row>
    <row r="29" spans="2:15" outlineLevel="2" x14ac:dyDescent="0.35">
      <c r="B29" s="12" t="s">
        <v>118</v>
      </c>
      <c r="C29" s="16">
        <v>3.407</v>
      </c>
      <c r="D29" s="16">
        <v>3.407</v>
      </c>
      <c r="E29" s="16">
        <v>3.492</v>
      </c>
      <c r="F29" s="16">
        <v>3.5009999999999999</v>
      </c>
      <c r="G29" s="16">
        <v>3.5009999999999999</v>
      </c>
      <c r="H29" s="16">
        <v>3.5550000000000002</v>
      </c>
      <c r="I29" s="16">
        <v>3.6619999999999999</v>
      </c>
      <c r="J29" s="16">
        <v>3.6619999999999999</v>
      </c>
      <c r="K29" s="16">
        <v>3.6619999999999999</v>
      </c>
      <c r="L29" s="16">
        <v>3.6619999999999999</v>
      </c>
      <c r="M29" s="91">
        <v>3.6789999999999998</v>
      </c>
      <c r="N29" s="91">
        <v>3.7050000000000001</v>
      </c>
      <c r="O29" s="170">
        <v>3.7050000000000001</v>
      </c>
    </row>
    <row r="30" spans="2:15" outlineLevel="2" x14ac:dyDescent="0.35">
      <c r="B30" s="12" t="s">
        <v>119</v>
      </c>
      <c r="C30" s="16">
        <v>0</v>
      </c>
      <c r="D30" s="16">
        <v>0</v>
      </c>
      <c r="E30" s="16">
        <v>-48.746000000000002</v>
      </c>
      <c r="F30" s="16">
        <v>-48.749000000000002</v>
      </c>
      <c r="G30" s="16">
        <v>-48.753999999999998</v>
      </c>
      <c r="H30" s="16">
        <v>-48.759</v>
      </c>
      <c r="I30" s="16">
        <v>-48.767000000000003</v>
      </c>
      <c r="J30" s="16">
        <v>-48.783999999999999</v>
      </c>
      <c r="K30" s="16">
        <v>-43.287999999999997</v>
      </c>
      <c r="L30" s="16">
        <v>-43.305999999999997</v>
      </c>
      <c r="M30" s="91">
        <v>-43.317999999999998</v>
      </c>
      <c r="N30" s="91">
        <v>-43.334000000000003</v>
      </c>
      <c r="O30" s="170">
        <v>-43.067</v>
      </c>
    </row>
    <row r="31" spans="2:15" outlineLevel="2" x14ac:dyDescent="0.35">
      <c r="B31" s="12" t="s">
        <v>120</v>
      </c>
      <c r="C31" s="16">
        <v>232.26599999999999</v>
      </c>
      <c r="D31" s="16">
        <v>274.74799999999999</v>
      </c>
      <c r="E31" s="16">
        <v>108.123</v>
      </c>
      <c r="F31" s="16">
        <v>108.123</v>
      </c>
      <c r="G31" s="16">
        <v>108.123</v>
      </c>
      <c r="H31" s="16">
        <v>149.82900000000001</v>
      </c>
      <c r="I31" s="16">
        <v>235.06899999999999</v>
      </c>
      <c r="J31" s="16">
        <v>235.06899999999999</v>
      </c>
      <c r="K31" s="16">
        <v>235.07400000000001</v>
      </c>
      <c r="L31" s="16">
        <v>235.07400000000001</v>
      </c>
      <c r="M31" s="91">
        <v>251.393</v>
      </c>
      <c r="N31" s="91">
        <v>277.63099999999997</v>
      </c>
      <c r="O31" s="170">
        <v>278.59100000000001</v>
      </c>
    </row>
    <row r="32" spans="2:15" outlineLevel="2" x14ac:dyDescent="0.35">
      <c r="B32" s="12" t="s">
        <v>121</v>
      </c>
      <c r="C32" s="16">
        <v>8.3000000000000004E-2</v>
      </c>
      <c r="D32" s="16">
        <v>0.104</v>
      </c>
      <c r="E32" s="16">
        <v>328.26100000000002</v>
      </c>
      <c r="F32" s="16">
        <v>512.18899999999996</v>
      </c>
      <c r="G32" s="16">
        <v>547.55899999999997</v>
      </c>
      <c r="H32" s="16">
        <v>562.42899999999997</v>
      </c>
      <c r="I32" s="16">
        <v>656.95</v>
      </c>
      <c r="J32" s="16">
        <v>860.35699999999997</v>
      </c>
      <c r="K32" s="16">
        <v>1092.2049999999999</v>
      </c>
      <c r="L32" s="16">
        <v>1323.7360000000001</v>
      </c>
      <c r="M32" s="91">
        <v>1608.298</v>
      </c>
      <c r="N32" s="91">
        <v>1823.453</v>
      </c>
      <c r="O32" s="170">
        <v>2251.623</v>
      </c>
    </row>
    <row r="33" spans="2:15" outlineLevel="2" x14ac:dyDescent="0.35">
      <c r="B33" s="12" t="s">
        <v>122</v>
      </c>
      <c r="C33" s="16">
        <v>0.31</v>
      </c>
      <c r="D33" s="16">
        <v>-0.27900000000000003</v>
      </c>
      <c r="E33" s="16">
        <v>-3.069</v>
      </c>
      <c r="F33" s="16">
        <v>0.50900000000000001</v>
      </c>
      <c r="G33" s="16">
        <v>-0.65</v>
      </c>
      <c r="H33" s="16">
        <v>-4.5369999999999999</v>
      </c>
      <c r="I33" s="16">
        <v>-3.391</v>
      </c>
      <c r="J33" s="16">
        <v>-4.0620000000000003</v>
      </c>
      <c r="K33" s="16">
        <v>-184.376</v>
      </c>
      <c r="L33" s="16">
        <v>-228.75700000000001</v>
      </c>
      <c r="M33" s="91">
        <v>-114.928</v>
      </c>
      <c r="N33" s="91">
        <v>-208.167</v>
      </c>
      <c r="O33" s="170">
        <v>-231.654</v>
      </c>
    </row>
    <row r="34" spans="2:15" outlineLevel="2" x14ac:dyDescent="0.35">
      <c r="B34" s="12" t="s">
        <v>123</v>
      </c>
      <c r="C34" s="16">
        <v>35.436</v>
      </c>
      <c r="D34" s="16">
        <v>127.68199999999999</v>
      </c>
      <c r="E34" s="16">
        <v>176.86</v>
      </c>
      <c r="F34" s="16">
        <v>110.01600000000001</v>
      </c>
      <c r="G34" s="16">
        <v>124.11600000000001</v>
      </c>
      <c r="H34" s="16">
        <v>243.97700000000003</v>
      </c>
      <c r="I34" s="16">
        <v>364.98699999999997</v>
      </c>
      <c r="J34" s="16">
        <v>447.07</v>
      </c>
      <c r="K34" s="16">
        <v>531.90599999999995</v>
      </c>
      <c r="L34" s="16">
        <v>599.32999999999993</v>
      </c>
      <c r="M34" s="91">
        <v>429.60700000000003</v>
      </c>
      <c r="N34" s="91">
        <v>590.15800000000002</v>
      </c>
      <c r="O34" s="170">
        <v>601.35500000000002</v>
      </c>
    </row>
    <row r="35" spans="2:15" outlineLevel="2" x14ac:dyDescent="0.35">
      <c r="B35" s="12" t="s">
        <v>124</v>
      </c>
      <c r="C35" s="16">
        <v>-3.887</v>
      </c>
      <c r="D35" s="16">
        <v>-7.0670000000000002</v>
      </c>
      <c r="E35" s="16">
        <v>9.3529999999999998</v>
      </c>
      <c r="F35" s="16">
        <v>5.3819999999999997</v>
      </c>
      <c r="G35" s="16">
        <v>-13.295999999999999</v>
      </c>
      <c r="H35" s="16">
        <v>-24.748000000000001</v>
      </c>
      <c r="I35" s="16">
        <v>12.558</v>
      </c>
      <c r="J35" s="16">
        <v>16.106000000000002</v>
      </c>
      <c r="K35" s="16">
        <v>52.36</v>
      </c>
      <c r="L35" s="16">
        <v>248.01</v>
      </c>
      <c r="M35" s="91">
        <v>254.83199999999999</v>
      </c>
      <c r="N35" s="91">
        <v>149.30699999999999</v>
      </c>
      <c r="O35" s="170">
        <v>96.179000000000002</v>
      </c>
    </row>
    <row r="36" spans="2:15" outlineLevel="2" x14ac:dyDescent="0.35">
      <c r="B36" s="12" t="s">
        <v>125</v>
      </c>
      <c r="C36" s="16">
        <v>39.323</v>
      </c>
      <c r="D36" s="16">
        <v>134.749</v>
      </c>
      <c r="E36" s="16">
        <v>167.50700000000001</v>
      </c>
      <c r="F36" s="16">
        <v>104.634</v>
      </c>
      <c r="G36" s="16">
        <v>137.41200000000001</v>
      </c>
      <c r="H36" s="16">
        <v>268.72500000000002</v>
      </c>
      <c r="I36" s="16">
        <v>352.42899999999997</v>
      </c>
      <c r="J36" s="16">
        <v>430.964</v>
      </c>
      <c r="K36" s="16">
        <v>479.54599999999999</v>
      </c>
      <c r="L36" s="16">
        <v>351.32</v>
      </c>
      <c r="M36" s="91">
        <v>174.77500000000001</v>
      </c>
      <c r="N36" s="91">
        <v>440.851</v>
      </c>
      <c r="O36" s="170">
        <v>505.17599999999999</v>
      </c>
    </row>
    <row r="37" spans="2:15" outlineLevel="2" x14ac:dyDescent="0.35">
      <c r="B37" s="12" t="s">
        <v>126</v>
      </c>
      <c r="C37" s="16">
        <v>0</v>
      </c>
      <c r="D37" s="16">
        <v>0</v>
      </c>
      <c r="E37" s="16">
        <v>0.314</v>
      </c>
      <c r="F37" s="16">
        <v>0</v>
      </c>
      <c r="G37" s="16">
        <v>0</v>
      </c>
      <c r="H37" s="16">
        <v>2.7</v>
      </c>
      <c r="I37" s="16">
        <v>2.5379999999999998</v>
      </c>
      <c r="J37" s="16">
        <v>3.1779999999999999</v>
      </c>
      <c r="K37" s="16">
        <v>3.2309999999999999</v>
      </c>
      <c r="L37" s="16">
        <v>0</v>
      </c>
      <c r="M37" s="91">
        <v>0</v>
      </c>
      <c r="N37" s="91">
        <v>-1.4999999999999999E-2</v>
      </c>
      <c r="O37" s="170">
        <v>-1.4999999999999999E-2</v>
      </c>
    </row>
    <row r="38" spans="2:15" outlineLevel="1" x14ac:dyDescent="0.35">
      <c r="K38" s="16"/>
      <c r="M38" s="152"/>
      <c r="O38"/>
    </row>
    <row r="39" spans="2:15" s="14" customFormat="1" outlineLevel="1" x14ac:dyDescent="0.35">
      <c r="B39" s="14" t="s">
        <v>127</v>
      </c>
      <c r="C39" s="18">
        <f t="shared" ref="C39:J39" si="5">SUM(C40:C45)</f>
        <v>15.544</v>
      </c>
      <c r="D39" s="18">
        <f t="shared" si="5"/>
        <v>33.357999999999997</v>
      </c>
      <c r="E39" s="18">
        <f t="shared" si="5"/>
        <v>322.31599999999997</v>
      </c>
      <c r="F39" s="18">
        <f t="shared" si="5"/>
        <v>347.72499999999997</v>
      </c>
      <c r="G39" s="18">
        <f t="shared" si="5"/>
        <v>281.23099999999994</v>
      </c>
      <c r="H39" s="18">
        <f t="shared" si="5"/>
        <v>89.356000000000009</v>
      </c>
      <c r="I39" s="18">
        <f t="shared" si="5"/>
        <v>130.97999999999999</v>
      </c>
      <c r="J39" s="18">
        <f t="shared" si="5"/>
        <v>192.33099999999996</v>
      </c>
      <c r="K39" s="18">
        <f>SUM(K40:K45)</f>
        <v>210.71400000000003</v>
      </c>
      <c r="L39" s="18">
        <v>344.08299999999997</v>
      </c>
      <c r="M39" s="18">
        <v>267.25399999999996</v>
      </c>
      <c r="N39" s="18">
        <v>324.37700000000001</v>
      </c>
      <c r="O39" s="169">
        <v>346.14800000000002</v>
      </c>
    </row>
    <row r="40" spans="2:15" outlineLevel="2" x14ac:dyDescent="0.35">
      <c r="B40" s="12" t="s">
        <v>128</v>
      </c>
      <c r="C40" s="16">
        <v>11</v>
      </c>
      <c r="D40" s="16">
        <v>27.864999999999998</v>
      </c>
      <c r="E40" s="16">
        <v>306.09699999999998</v>
      </c>
      <c r="F40" s="16">
        <v>227.27</v>
      </c>
      <c r="G40" s="16">
        <v>156.096</v>
      </c>
      <c r="H40" s="16">
        <v>86.445999999999998</v>
      </c>
      <c r="I40" s="16">
        <v>125.114</v>
      </c>
      <c r="J40" s="16">
        <v>184.285</v>
      </c>
      <c r="K40" s="16">
        <v>204.46100000000001</v>
      </c>
      <c r="L40" s="16">
        <v>284.25299999999999</v>
      </c>
      <c r="M40" s="16">
        <v>195.03299999999999</v>
      </c>
      <c r="N40" s="16">
        <v>141.82400000000001</v>
      </c>
      <c r="O40" s="170">
        <v>88.575000000000003</v>
      </c>
    </row>
    <row r="41" spans="2:15" outlineLevel="2" x14ac:dyDescent="0.35">
      <c r="B41" s="12" t="s">
        <v>129</v>
      </c>
      <c r="C41" s="16">
        <v>0</v>
      </c>
      <c r="D41" s="16">
        <v>0</v>
      </c>
      <c r="E41" s="16">
        <v>0.35899999999999999</v>
      </c>
      <c r="F41" s="16">
        <v>115.514</v>
      </c>
      <c r="G41" s="16">
        <v>121.61199999999999</v>
      </c>
      <c r="H41" s="16">
        <v>3.1E-2</v>
      </c>
      <c r="I41" s="16">
        <v>7.0999999999999994E-2</v>
      </c>
      <c r="J41" s="16">
        <v>5.8000000000000003E-2</v>
      </c>
      <c r="K41" s="16">
        <v>0</v>
      </c>
      <c r="L41" s="16">
        <v>0</v>
      </c>
      <c r="M41" s="16">
        <v>0</v>
      </c>
      <c r="N41" s="16">
        <v>0</v>
      </c>
      <c r="O41" s="170">
        <v>0</v>
      </c>
    </row>
    <row r="42" spans="2:15" outlineLevel="2" x14ac:dyDescent="0.35">
      <c r="B42" s="12" t="s">
        <v>130</v>
      </c>
      <c r="C42" s="16">
        <v>0.36399999999999999</v>
      </c>
      <c r="D42" s="16">
        <v>0.56299999999999994</v>
      </c>
      <c r="E42" s="16">
        <v>0.874</v>
      </c>
      <c r="F42" s="16">
        <v>0.215</v>
      </c>
      <c r="G42" s="16">
        <v>1.0249999999999999</v>
      </c>
      <c r="H42" s="16">
        <v>1.135</v>
      </c>
      <c r="I42" s="16">
        <v>1.2769999999999999</v>
      </c>
      <c r="J42" s="16">
        <v>2.718</v>
      </c>
      <c r="K42" s="16">
        <v>1.5960000000000001</v>
      </c>
      <c r="L42" s="16">
        <v>2.1789999999999998</v>
      </c>
      <c r="M42" s="16">
        <v>2.7109999999999999</v>
      </c>
      <c r="N42" s="16">
        <v>0.751</v>
      </c>
      <c r="O42" s="170">
        <v>1.012</v>
      </c>
    </row>
    <row r="43" spans="2:15" outlineLevel="2" x14ac:dyDescent="0.35">
      <c r="B43" s="12" t="s">
        <v>131</v>
      </c>
      <c r="C43" s="16">
        <v>4.1710000000000003</v>
      </c>
      <c r="D43" s="16">
        <v>4.93</v>
      </c>
      <c r="E43" s="16">
        <v>14.843999999999999</v>
      </c>
      <c r="F43" s="16">
        <v>1.0309999999999999</v>
      </c>
      <c r="G43" s="16">
        <v>2.464</v>
      </c>
      <c r="H43" s="16">
        <v>1.6850000000000001</v>
      </c>
      <c r="I43" s="16">
        <v>4.4409999999999998</v>
      </c>
      <c r="J43" s="16">
        <v>5.2009999999999996</v>
      </c>
      <c r="K43" s="16">
        <v>4.657</v>
      </c>
      <c r="L43" s="16">
        <v>7.085</v>
      </c>
      <c r="M43" s="16">
        <v>3.89</v>
      </c>
      <c r="N43" s="16">
        <v>3.1E-2</v>
      </c>
      <c r="O43" s="170">
        <v>0.68600000000000005</v>
      </c>
    </row>
    <row r="44" spans="2:15" outlineLevel="2" x14ac:dyDescent="0.35">
      <c r="B44" s="12" t="s">
        <v>132</v>
      </c>
      <c r="C44" s="16">
        <v>8.9999999999999993E-3</v>
      </c>
      <c r="D44" s="16">
        <v>0</v>
      </c>
      <c r="E44" s="16">
        <v>0.14199999999999999</v>
      </c>
      <c r="F44" s="16">
        <v>3.6949999999999998</v>
      </c>
      <c r="G44" s="16">
        <v>0</v>
      </c>
      <c r="H44" s="16">
        <v>0</v>
      </c>
      <c r="I44" s="16">
        <v>7.6999999999999999E-2</v>
      </c>
      <c r="J44" s="16">
        <v>6.9000000000000006E-2</v>
      </c>
      <c r="K44" s="16">
        <v>0</v>
      </c>
      <c r="L44" s="16">
        <v>0</v>
      </c>
      <c r="M44" s="16">
        <v>4.4999999999999998E-2</v>
      </c>
      <c r="N44" s="16">
        <v>8.1000000000000003E-2</v>
      </c>
      <c r="O44" s="170">
        <v>0.10100000000000001</v>
      </c>
    </row>
    <row r="45" spans="2:15" outlineLevel="2" x14ac:dyDescent="0.35">
      <c r="B45" s="12" t="s">
        <v>133</v>
      </c>
      <c r="C45" s="16">
        <v>0</v>
      </c>
      <c r="D45" s="16">
        <v>0</v>
      </c>
      <c r="E45" s="16">
        <v>0</v>
      </c>
      <c r="F45" s="16">
        <v>0</v>
      </c>
      <c r="G45" s="16">
        <v>3.4000000000000002E-2</v>
      </c>
      <c r="H45" s="16">
        <v>5.8999999999999997E-2</v>
      </c>
      <c r="I45" s="16">
        <v>0</v>
      </c>
      <c r="J45" s="16">
        <v>0</v>
      </c>
      <c r="K45" s="16">
        <v>0</v>
      </c>
      <c r="L45" s="16">
        <v>50.566000000000003</v>
      </c>
      <c r="M45" s="16">
        <v>65.575000000000003</v>
      </c>
      <c r="N45" s="16">
        <v>181.69</v>
      </c>
      <c r="O45" s="170">
        <v>255.774</v>
      </c>
    </row>
    <row r="46" spans="2:15" outlineLevel="1" x14ac:dyDescent="0.35">
      <c r="K46" s="16"/>
      <c r="M46" s="152"/>
      <c r="O46"/>
    </row>
    <row r="47" spans="2:15" s="14" customFormat="1" outlineLevel="1" x14ac:dyDescent="0.35">
      <c r="B47" s="14" t="s">
        <v>134</v>
      </c>
      <c r="C47" s="18">
        <f t="shared" ref="C47:J47" si="6">SUM(C48:C54)</f>
        <v>247.14500000000001</v>
      </c>
      <c r="D47" s="18">
        <f t="shared" si="6"/>
        <v>258.13499999999999</v>
      </c>
      <c r="E47" s="18">
        <f t="shared" si="6"/>
        <v>538.65700000000015</v>
      </c>
      <c r="F47" s="18">
        <f t="shared" si="6"/>
        <v>328.28900000000004</v>
      </c>
      <c r="G47" s="18">
        <f t="shared" si="6"/>
        <v>411.24299999999999</v>
      </c>
      <c r="H47" s="18">
        <f t="shared" si="6"/>
        <v>615.31799999999998</v>
      </c>
      <c r="I47" s="18">
        <f t="shared" si="6"/>
        <v>590.19400000000019</v>
      </c>
      <c r="J47" s="18">
        <f t="shared" si="6"/>
        <v>802.74899999999991</v>
      </c>
      <c r="K47" s="18">
        <f>SUM(K48:K54)</f>
        <v>1084.598</v>
      </c>
      <c r="L47" s="18">
        <v>1331.3470000000002</v>
      </c>
      <c r="M47" s="18">
        <v>1275.9469999999999</v>
      </c>
      <c r="N47" s="18">
        <v>1563.0200000000002</v>
      </c>
      <c r="O47" s="169">
        <v>2174.1219999999998</v>
      </c>
    </row>
    <row r="48" spans="2:15" outlineLevel="2" x14ac:dyDescent="0.35">
      <c r="B48" s="12" t="s">
        <v>135</v>
      </c>
      <c r="C48" s="16">
        <v>117.768</v>
      </c>
      <c r="D48" s="16">
        <v>166.69200000000001</v>
      </c>
      <c r="E48" s="16">
        <v>248.19200000000001</v>
      </c>
      <c r="F48" s="16">
        <v>225.32900000000001</v>
      </c>
      <c r="G48" s="16">
        <v>312.7</v>
      </c>
      <c r="H48" s="16">
        <v>377.512</v>
      </c>
      <c r="I48" s="16">
        <v>477.80500000000001</v>
      </c>
      <c r="J48" s="16">
        <v>547.62599999999998</v>
      </c>
      <c r="K48" s="16">
        <v>618.57799999999997</v>
      </c>
      <c r="L48" s="16">
        <v>721.39400000000001</v>
      </c>
      <c r="M48" s="16">
        <v>881.06399999999996</v>
      </c>
      <c r="N48" s="16">
        <v>1325.278</v>
      </c>
      <c r="O48" s="170">
        <v>1557.3820000000001</v>
      </c>
    </row>
    <row r="49" spans="2:15" outlineLevel="2" x14ac:dyDescent="0.35">
      <c r="B49" s="12" t="s">
        <v>136</v>
      </c>
      <c r="C49" s="16">
        <v>2.246</v>
      </c>
      <c r="D49" s="16">
        <v>23.443000000000001</v>
      </c>
      <c r="E49" s="16">
        <v>30.847999999999999</v>
      </c>
      <c r="F49" s="16">
        <v>14.314</v>
      </c>
      <c r="G49" s="16">
        <v>0.77100000000000002</v>
      </c>
      <c r="H49" s="16">
        <v>12.179</v>
      </c>
      <c r="I49" s="16">
        <v>19.079000000000001</v>
      </c>
      <c r="J49" s="16">
        <v>37.524000000000001</v>
      </c>
      <c r="K49" s="16">
        <v>37.972000000000001</v>
      </c>
      <c r="L49" s="16">
        <v>3.0419999999999998</v>
      </c>
      <c r="M49" s="16">
        <v>7.4489999999999998</v>
      </c>
      <c r="N49" s="16">
        <v>53.462000000000003</v>
      </c>
      <c r="O49" s="170">
        <v>234.434</v>
      </c>
    </row>
    <row r="50" spans="2:15" outlineLevel="2" x14ac:dyDescent="0.35">
      <c r="B50" s="12" t="s">
        <v>128</v>
      </c>
      <c r="C50" s="16">
        <v>124.139</v>
      </c>
      <c r="D50" s="16">
        <v>57.017000000000003</v>
      </c>
      <c r="E50" s="16">
        <v>246.96600000000001</v>
      </c>
      <c r="F50" s="16">
        <v>76.471999999999994</v>
      </c>
      <c r="G50" s="16">
        <v>86.637</v>
      </c>
      <c r="H50" s="16">
        <v>117.749</v>
      </c>
      <c r="I50" s="16">
        <v>61.048000000000002</v>
      </c>
      <c r="J50" s="16">
        <v>173.59100000000001</v>
      </c>
      <c r="K50" s="16">
        <v>378.346</v>
      </c>
      <c r="L50" s="16">
        <v>561.07399999999996</v>
      </c>
      <c r="M50" s="16">
        <v>315.11099999999999</v>
      </c>
      <c r="N50" s="16">
        <v>56.496000000000002</v>
      </c>
      <c r="O50" s="170">
        <v>203.196</v>
      </c>
    </row>
    <row r="51" spans="2:15" outlineLevel="2" x14ac:dyDescent="0.35">
      <c r="B51" s="12" t="s">
        <v>129</v>
      </c>
      <c r="C51" s="16">
        <v>0</v>
      </c>
      <c r="D51" s="16">
        <v>0</v>
      </c>
      <c r="E51" s="16">
        <v>0.432</v>
      </c>
      <c r="F51" s="16">
        <v>5.8319999999999999</v>
      </c>
      <c r="G51" s="16">
        <v>4.0019999999999998</v>
      </c>
      <c r="H51" s="16">
        <v>86.242999999999995</v>
      </c>
      <c r="I51" s="16">
        <v>4.2000000000000003E-2</v>
      </c>
      <c r="J51" s="16">
        <v>8.4000000000000005E-2</v>
      </c>
      <c r="K51" s="16">
        <v>7.0000000000000001E-3</v>
      </c>
      <c r="L51" s="16">
        <v>0</v>
      </c>
      <c r="M51" s="16">
        <v>0</v>
      </c>
      <c r="N51" s="16">
        <v>0</v>
      </c>
      <c r="O51" s="170">
        <v>0</v>
      </c>
    </row>
    <row r="52" spans="2:15" outlineLevel="2" x14ac:dyDescent="0.35">
      <c r="B52" s="12" t="s">
        <v>137</v>
      </c>
      <c r="C52" s="16">
        <v>1.3540000000000001</v>
      </c>
      <c r="D52" s="16">
        <v>8.9920000000000009</v>
      </c>
      <c r="E52" s="16">
        <v>8.2970000000000006</v>
      </c>
      <c r="F52" s="16">
        <v>2.863</v>
      </c>
      <c r="G52" s="16">
        <v>3.1219999999999999</v>
      </c>
      <c r="H52" s="16">
        <v>14.664999999999999</v>
      </c>
      <c r="I52" s="16">
        <v>19.867999999999999</v>
      </c>
      <c r="J52" s="16">
        <v>24.841000000000001</v>
      </c>
      <c r="K52" s="16">
        <v>20.201000000000001</v>
      </c>
      <c r="L52" s="16">
        <v>17.774000000000001</v>
      </c>
      <c r="M52" s="16">
        <v>38.173000000000002</v>
      </c>
      <c r="N52" s="16">
        <v>53.516000000000005</v>
      </c>
      <c r="O52" s="170">
        <v>107.10399999999998</v>
      </c>
    </row>
    <row r="53" spans="2:15" outlineLevel="2" x14ac:dyDescent="0.35">
      <c r="B53" s="12" t="s">
        <v>138</v>
      </c>
      <c r="C53" s="16">
        <v>0.20100000000000001</v>
      </c>
      <c r="D53" s="16">
        <v>0.14299999999999999</v>
      </c>
      <c r="E53" s="16">
        <v>5.7000000000000002E-2</v>
      </c>
      <c r="F53" s="16">
        <v>0.46300000000000002</v>
      </c>
      <c r="G53" s="16">
        <v>0.34699999999999998</v>
      </c>
      <c r="H53" s="16">
        <v>0.35</v>
      </c>
      <c r="I53" s="16">
        <v>0.224</v>
      </c>
      <c r="J53" s="16">
        <v>0.159</v>
      </c>
      <c r="K53" s="16">
        <v>0.157</v>
      </c>
      <c r="L53" s="16">
        <v>0.22700000000000001</v>
      </c>
      <c r="M53" s="16">
        <v>0</v>
      </c>
      <c r="N53" s="16">
        <v>0</v>
      </c>
      <c r="O53" s="170">
        <v>0</v>
      </c>
    </row>
    <row r="54" spans="2:15" outlineLevel="2" x14ac:dyDescent="0.35">
      <c r="B54" s="12" t="s">
        <v>133</v>
      </c>
      <c r="C54" s="16">
        <v>1.4370000000000001</v>
      </c>
      <c r="D54" s="16">
        <v>1.8480000000000001</v>
      </c>
      <c r="E54" s="16">
        <v>3.8650000000000002</v>
      </c>
      <c r="F54" s="16">
        <v>3.016</v>
      </c>
      <c r="G54" s="16">
        <v>3.6640000000000001</v>
      </c>
      <c r="H54" s="16">
        <v>6.62</v>
      </c>
      <c r="I54" s="16">
        <v>12.128</v>
      </c>
      <c r="J54" s="16">
        <v>18.923999999999999</v>
      </c>
      <c r="K54" s="16">
        <v>29.337</v>
      </c>
      <c r="L54" s="16">
        <v>27.835999999999999</v>
      </c>
      <c r="M54" s="16">
        <v>34.15</v>
      </c>
      <c r="N54" s="16">
        <v>74.268000000000001</v>
      </c>
      <c r="O54" s="170">
        <v>72.006</v>
      </c>
    </row>
    <row r="55" spans="2:15" outlineLevel="1" x14ac:dyDescent="0.35">
      <c r="K55" s="16"/>
      <c r="L55" s="16"/>
      <c r="M55" s="152"/>
      <c r="N55" s="152"/>
      <c r="O55"/>
    </row>
    <row r="56" spans="2:15" s="14" customFormat="1" x14ac:dyDescent="0.35">
      <c r="B56" s="14" t="s">
        <v>139</v>
      </c>
      <c r="C56" s="18">
        <f t="shared" ref="C56:J56" si="7">C47+C39+C28</f>
        <v>534.19100000000003</v>
      </c>
      <c r="D56" s="18">
        <f t="shared" si="7"/>
        <v>697.15499999999997</v>
      </c>
      <c r="E56" s="18">
        <f t="shared" si="7"/>
        <v>1426.2080000000001</v>
      </c>
      <c r="F56" s="18">
        <f t="shared" si="7"/>
        <v>1361.6030000000001</v>
      </c>
      <c r="G56" s="18">
        <f t="shared" si="7"/>
        <v>1426.3689999999999</v>
      </c>
      <c r="H56" s="18">
        <f t="shared" si="7"/>
        <v>1613.8679999999999</v>
      </c>
      <c r="I56" s="18">
        <f t="shared" si="7"/>
        <v>1932.2220000000002</v>
      </c>
      <c r="J56" s="18">
        <f t="shared" si="7"/>
        <v>2491.5700000000002</v>
      </c>
      <c r="K56" s="18">
        <f>K47+K39+K28</f>
        <v>2933.7259999999997</v>
      </c>
      <c r="L56" s="18">
        <f>L47+L39+L28</f>
        <v>3565.1690000000003</v>
      </c>
      <c r="M56" s="18">
        <v>3677.9319999999998</v>
      </c>
      <c r="N56" s="18">
        <v>4330.8280000000004</v>
      </c>
      <c r="O56" s="169">
        <v>5380.808</v>
      </c>
    </row>
    <row r="57" spans="2:15" x14ac:dyDescent="0.35">
      <c r="B57" s="32"/>
      <c r="C57" s="32"/>
      <c r="D57" s="32"/>
      <c r="E57" s="32"/>
      <c r="F57" s="32"/>
      <c r="G57" s="32"/>
      <c r="M57" s="152"/>
    </row>
    <row r="58" spans="2:15" x14ac:dyDescent="0.35">
      <c r="B58" s="32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52"/>
    </row>
    <row r="59" spans="2:15" x14ac:dyDescent="0.35">
      <c r="M59" s="152"/>
    </row>
    <row r="60" spans="2:15" x14ac:dyDescent="0.35">
      <c r="M60" s="152"/>
    </row>
    <row r="61" spans="2:15" x14ac:dyDescent="0.35">
      <c r="M61" s="152"/>
    </row>
    <row r="67" spans="12:12" x14ac:dyDescent="0.35">
      <c r="L67" s="16"/>
    </row>
    <row r="68" spans="12:12" x14ac:dyDescent="0.35">
      <c r="L68" s="16"/>
    </row>
    <row r="69" spans="12:12" x14ac:dyDescent="0.35">
      <c r="L69" s="16"/>
    </row>
    <row r="70" spans="12:12" x14ac:dyDescent="0.35">
      <c r="L70" s="16"/>
    </row>
    <row r="71" spans="12:12" x14ac:dyDescent="0.35">
      <c r="L71" s="16"/>
    </row>
    <row r="72" spans="12:12" x14ac:dyDescent="0.35">
      <c r="L72" s="16"/>
    </row>
    <row r="73" spans="12:12" x14ac:dyDescent="0.35">
      <c r="L73" s="16"/>
    </row>
    <row r="74" spans="12:12" x14ac:dyDescent="0.35">
      <c r="L74" s="16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 summaryRight="0"/>
  </sheetPr>
  <dimension ref="B1:O64"/>
  <sheetViews>
    <sheetView showGridLines="0" zoomScaleNormal="100" workbookViewId="0">
      <pane xSplit="2" ySplit="3" topLeftCell="F4" activePane="bottomRight" state="frozen"/>
      <selection activeCell="A18" sqref="A18"/>
      <selection pane="topRight" activeCell="A18" sqref="A18"/>
      <selection pane="bottomLeft" activeCell="A18" sqref="A18"/>
      <selection pane="bottomRight" activeCell="N15" sqref="N15"/>
    </sheetView>
  </sheetViews>
  <sheetFormatPr defaultColWidth="8.81640625" defaultRowHeight="14.5" outlineLevelRow="1" x14ac:dyDescent="0.35"/>
  <cols>
    <col min="1" max="1" width="3.6328125" style="12" customWidth="1"/>
    <col min="2" max="2" width="45" style="119" customWidth="1"/>
    <col min="3" max="12" width="8.81640625" style="119"/>
    <col min="13" max="16384" width="8.81640625" style="12"/>
  </cols>
  <sheetData>
    <row r="1" spans="2:15" x14ac:dyDescent="0.35">
      <c r="B1" s="34" t="s">
        <v>205</v>
      </c>
      <c r="K1" s="154"/>
      <c r="L1" s="154"/>
      <c r="M1" s="151"/>
    </row>
    <row r="2" spans="2:15" x14ac:dyDescent="0.35">
      <c r="C2" s="19">
        <v>2006</v>
      </c>
      <c r="D2" s="19">
        <f>C2+1</f>
        <v>2007</v>
      </c>
      <c r="E2" s="19">
        <f t="shared" ref="E2:O2" si="0">D2+1</f>
        <v>2008</v>
      </c>
      <c r="F2" s="19">
        <f t="shared" si="0"/>
        <v>2009</v>
      </c>
      <c r="G2" s="19">
        <f t="shared" si="0"/>
        <v>2010</v>
      </c>
      <c r="H2" s="19">
        <f t="shared" si="0"/>
        <v>2011</v>
      </c>
      <c r="I2" s="19">
        <f t="shared" si="0"/>
        <v>2012</v>
      </c>
      <c r="J2" s="19">
        <f t="shared" si="0"/>
        <v>2013</v>
      </c>
      <c r="K2" s="77">
        <f t="shared" si="0"/>
        <v>2014</v>
      </c>
      <c r="L2" s="77">
        <f t="shared" si="0"/>
        <v>2015</v>
      </c>
      <c r="M2" s="77">
        <f t="shared" si="0"/>
        <v>2016</v>
      </c>
      <c r="N2" s="77">
        <f t="shared" si="0"/>
        <v>2017</v>
      </c>
      <c r="O2" s="77">
        <f t="shared" si="0"/>
        <v>2018</v>
      </c>
    </row>
    <row r="3" spans="2:15" x14ac:dyDescent="0.35">
      <c r="B3" s="120" t="s">
        <v>140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5" spans="2:15" x14ac:dyDescent="0.35">
      <c r="B5" s="127" t="s">
        <v>141</v>
      </c>
      <c r="K5" s="124"/>
    </row>
    <row r="6" spans="2:15" outlineLevel="1" x14ac:dyDescent="0.35">
      <c r="B6" s="140" t="s">
        <v>142</v>
      </c>
      <c r="C6" s="125">
        <v>48.305</v>
      </c>
      <c r="D6" s="125">
        <v>165.83199999999999</v>
      </c>
      <c r="E6" s="125">
        <v>213.22499999999999</v>
      </c>
      <c r="F6" s="125">
        <v>139.16399999999999</v>
      </c>
      <c r="G6" s="125">
        <v>180.81800000000001</v>
      </c>
      <c r="H6" s="125">
        <v>331.02300000000002</v>
      </c>
      <c r="I6" s="125">
        <v>424.13600000000002</v>
      </c>
      <c r="J6" s="125">
        <v>523.87099999999998</v>
      </c>
      <c r="K6" s="125">
        <v>459.89499999999998</v>
      </c>
      <c r="L6" s="125">
        <v>414.36799999999999</v>
      </c>
      <c r="M6" s="125">
        <v>194.078</v>
      </c>
      <c r="N6" s="125">
        <v>563.67100000000005</v>
      </c>
      <c r="O6" s="125">
        <v>723.68</v>
      </c>
    </row>
    <row r="7" spans="2:15" outlineLevel="1" x14ac:dyDescent="0.35">
      <c r="B7" s="140" t="s">
        <v>143</v>
      </c>
      <c r="C7" s="125">
        <v>27.713000000000001</v>
      </c>
      <c r="D7" s="125">
        <v>7.1390000000000002</v>
      </c>
      <c r="E7" s="125">
        <v>-17.792000000000002</v>
      </c>
      <c r="F7" s="125">
        <v>178.935</v>
      </c>
      <c r="G7" s="125">
        <v>16.643999999999998</v>
      </c>
      <c r="H7" s="125">
        <v>-76.983999999999995</v>
      </c>
      <c r="I7" s="125">
        <v>57.17</v>
      </c>
      <c r="J7" s="125">
        <v>-15.105</v>
      </c>
      <c r="K7" s="125">
        <v>33.000999999999998</v>
      </c>
      <c r="L7" s="125">
        <v>-160.47999999999999</v>
      </c>
      <c r="M7" s="125">
        <v>524.09799999999996</v>
      </c>
      <c r="N7" s="125">
        <v>329.51400000000001</v>
      </c>
      <c r="O7" s="125">
        <v>488.33</v>
      </c>
    </row>
    <row r="8" spans="2:15" outlineLevel="1" x14ac:dyDescent="0.35">
      <c r="B8" s="142" t="s">
        <v>144</v>
      </c>
      <c r="C8" s="125">
        <v>41.466000000000001</v>
      </c>
      <c r="D8" s="125">
        <v>49.746000000000002</v>
      </c>
      <c r="E8" s="125">
        <v>66.36</v>
      </c>
      <c r="F8" s="125">
        <v>96.131</v>
      </c>
      <c r="G8" s="125">
        <v>96.094999999999999</v>
      </c>
      <c r="H8" s="125">
        <v>95.438999999999993</v>
      </c>
      <c r="I8" s="125">
        <v>108.997</v>
      </c>
      <c r="J8" s="125">
        <v>148.18799999999999</v>
      </c>
      <c r="K8" s="125">
        <v>193.67</v>
      </c>
      <c r="L8" s="125">
        <v>223.55500000000001</v>
      </c>
      <c r="M8" s="125">
        <v>267.38099999999997</v>
      </c>
      <c r="N8" s="125">
        <v>293.42899999999997</v>
      </c>
      <c r="O8" s="125">
        <v>349.16300000000001</v>
      </c>
    </row>
    <row r="9" spans="2:15" outlineLevel="1" x14ac:dyDescent="0.35">
      <c r="B9" s="142" t="s">
        <v>145</v>
      </c>
      <c r="C9" s="126">
        <v>1.5489999999999999</v>
      </c>
      <c r="D9" s="126">
        <v>2.427</v>
      </c>
      <c r="E9" s="126">
        <v>0.53900000000000003</v>
      </c>
      <c r="F9" s="126">
        <v>-2.0030000000000001</v>
      </c>
      <c r="G9" s="126">
        <v>-0.76</v>
      </c>
      <c r="H9" s="126">
        <v>-1.41</v>
      </c>
      <c r="I9" s="126">
        <v>4.1689999999999996</v>
      </c>
      <c r="J9" s="126">
        <v>10.547000000000001</v>
      </c>
      <c r="K9" s="126">
        <v>22.84</v>
      </c>
      <c r="L9" s="126">
        <v>-15.391999999999999</v>
      </c>
      <c r="M9" s="126">
        <v>-5.6790000000000003</v>
      </c>
      <c r="N9" s="126">
        <v>0.41399999999999998</v>
      </c>
      <c r="O9" s="126">
        <v>-11.382999999999999</v>
      </c>
    </row>
    <row r="10" spans="2:15" outlineLevel="1" x14ac:dyDescent="0.35">
      <c r="B10" s="142" t="s">
        <v>213</v>
      </c>
      <c r="C10" s="126">
        <v>4.556</v>
      </c>
      <c r="D10" s="126">
        <v>3.2349999999999999</v>
      </c>
      <c r="E10" s="126">
        <v>11.819000000000001</v>
      </c>
      <c r="F10" s="126">
        <v>23.959</v>
      </c>
      <c r="G10" s="126">
        <v>24.271999999999998</v>
      </c>
      <c r="H10" s="126">
        <v>23.271999999999998</v>
      </c>
      <c r="I10" s="126">
        <v>15.808999999999999</v>
      </c>
      <c r="J10" s="126">
        <v>10.442</v>
      </c>
      <c r="K10" s="126">
        <v>13.67</v>
      </c>
      <c r="L10" s="126">
        <v>18.338000000000001</v>
      </c>
      <c r="M10" s="126">
        <v>22.253</v>
      </c>
      <c r="N10" s="126">
        <v>8.673</v>
      </c>
      <c r="O10" s="126">
        <v>4.8250000000000002</v>
      </c>
    </row>
    <row r="11" spans="2:15" outlineLevel="1" x14ac:dyDescent="0.35">
      <c r="B11" s="142" t="s">
        <v>147</v>
      </c>
      <c r="C11" s="125">
        <v>0.90500000000000003</v>
      </c>
      <c r="D11" s="125">
        <v>1.0860000000000001</v>
      </c>
      <c r="E11" s="125">
        <v>8.4779999999999998</v>
      </c>
      <c r="F11" s="125">
        <v>1.9390000000000001</v>
      </c>
      <c r="G11" s="125">
        <v>-8.5890000000000004</v>
      </c>
      <c r="H11" s="125">
        <v>-4.9260000000000002</v>
      </c>
      <c r="I11" s="125">
        <v>-2.1560000000000001</v>
      </c>
      <c r="J11" s="125">
        <v>-5.3920000000000003</v>
      </c>
      <c r="K11" s="125">
        <v>8.9510000000000005</v>
      </c>
      <c r="L11" s="125">
        <v>18.219000000000001</v>
      </c>
      <c r="M11" s="125">
        <v>20.661000000000001</v>
      </c>
      <c r="N11" s="125">
        <v>6.383</v>
      </c>
      <c r="O11" s="125">
        <v>-21.006</v>
      </c>
    </row>
    <row r="12" spans="2:15" outlineLevel="1" x14ac:dyDescent="0.35">
      <c r="B12" s="142" t="s">
        <v>148</v>
      </c>
      <c r="C12" s="125">
        <v>-13.516999999999999</v>
      </c>
      <c r="D12" s="125">
        <v>-12.298999999999999</v>
      </c>
      <c r="E12" s="125">
        <v>-39.149000000000001</v>
      </c>
      <c r="F12" s="125">
        <v>-65.153000000000006</v>
      </c>
      <c r="G12" s="125">
        <v>-52.567</v>
      </c>
      <c r="H12" s="125">
        <v>-52.713000000000001</v>
      </c>
      <c r="I12" s="125">
        <v>-56.427999999999997</v>
      </c>
      <c r="J12" s="125">
        <v>-92.451999999999998</v>
      </c>
      <c r="K12" s="125">
        <v>-91.090999999999994</v>
      </c>
      <c r="L12" s="125">
        <v>-127.98699999999999</v>
      </c>
      <c r="M12" s="125">
        <v>-59.238999999999997</v>
      </c>
      <c r="N12" s="125">
        <v>-92.385000000000005</v>
      </c>
      <c r="O12" s="125">
        <v>-42.106000000000002</v>
      </c>
    </row>
    <row r="13" spans="2:15" outlineLevel="1" x14ac:dyDescent="0.35">
      <c r="B13" s="142" t="s">
        <v>149</v>
      </c>
      <c r="C13" s="125">
        <v>0.51900000000000002</v>
      </c>
      <c r="D13" s="125">
        <v>7.9249999999999998</v>
      </c>
      <c r="E13" s="125">
        <v>2.1080000000000001</v>
      </c>
      <c r="F13" s="125">
        <v>-2.754</v>
      </c>
      <c r="G13" s="125">
        <v>0.246</v>
      </c>
      <c r="H13" s="125">
        <v>12.763999999999999</v>
      </c>
      <c r="I13" s="125">
        <v>4.8</v>
      </c>
      <c r="J13" s="125">
        <v>7.9059999999999997</v>
      </c>
      <c r="K13" s="125">
        <v>-0.432</v>
      </c>
      <c r="L13" s="125">
        <v>-1.331</v>
      </c>
      <c r="M13" s="125">
        <v>16.460999999999999</v>
      </c>
      <c r="N13" s="125">
        <v>20.61</v>
      </c>
      <c r="O13" s="125">
        <v>60.536000000000001</v>
      </c>
    </row>
    <row r="14" spans="2:15" outlineLevel="1" x14ac:dyDescent="0.35">
      <c r="B14" s="142" t="s">
        <v>150</v>
      </c>
      <c r="C14" s="126">
        <v>-59.756</v>
      </c>
      <c r="D14" s="126">
        <v>-62.554000000000002</v>
      </c>
      <c r="E14" s="126">
        <v>-121.908</v>
      </c>
      <c r="F14" s="126">
        <v>127.163</v>
      </c>
      <c r="G14" s="126">
        <v>-102.995</v>
      </c>
      <c r="H14" s="126">
        <v>-159.18899999999999</v>
      </c>
      <c r="I14" s="126">
        <v>-71.703999999999994</v>
      </c>
      <c r="J14" s="126">
        <v>-178.22499999999999</v>
      </c>
      <c r="K14" s="126">
        <v>-259.07600000000002</v>
      </c>
      <c r="L14" s="126">
        <v>-381.69200000000001</v>
      </c>
      <c r="M14" s="126">
        <v>211.73699999999999</v>
      </c>
      <c r="N14" s="126">
        <v>-356.64100000000002</v>
      </c>
      <c r="O14" s="126">
        <v>-133.16399999999999</v>
      </c>
    </row>
    <row r="15" spans="2:15" outlineLevel="1" x14ac:dyDescent="0.35">
      <c r="B15" s="142" t="s">
        <v>151</v>
      </c>
      <c r="C15" s="126">
        <v>-12.401999999999999</v>
      </c>
      <c r="D15" s="126">
        <v>-15.387</v>
      </c>
      <c r="E15" s="126">
        <v>-14.865</v>
      </c>
      <c r="F15" s="126">
        <v>18.068999999999999</v>
      </c>
      <c r="G15" s="126">
        <v>-27.951000000000001</v>
      </c>
      <c r="H15" s="126">
        <v>-17.265000000000001</v>
      </c>
      <c r="I15" s="126">
        <v>-102.833</v>
      </c>
      <c r="J15" s="126">
        <v>-82.05</v>
      </c>
      <c r="K15" s="126">
        <v>51.67</v>
      </c>
      <c r="L15" s="126">
        <v>6.53</v>
      </c>
      <c r="M15" s="126">
        <v>-35.768999999999998</v>
      </c>
      <c r="N15" s="126">
        <v>-38.654000000000003</v>
      </c>
      <c r="O15" s="126">
        <v>4.1280000000000001</v>
      </c>
    </row>
    <row r="16" spans="2:15" ht="14.15" customHeight="1" outlineLevel="1" x14ac:dyDescent="0.35">
      <c r="B16" s="142" t="s">
        <v>214</v>
      </c>
      <c r="C16" s="126">
        <v>65.983000000000004</v>
      </c>
      <c r="D16" s="126">
        <v>35.566000000000003</v>
      </c>
      <c r="E16" s="126">
        <v>69.448999999999998</v>
      </c>
      <c r="F16" s="126">
        <v>-16.948</v>
      </c>
      <c r="G16" s="126">
        <v>88.361000000000004</v>
      </c>
      <c r="H16" s="126">
        <v>31.495999999999999</v>
      </c>
      <c r="I16" s="126">
        <v>152.857</v>
      </c>
      <c r="J16" s="126">
        <v>164.57300000000001</v>
      </c>
      <c r="K16" s="126">
        <v>80.078000000000003</v>
      </c>
      <c r="L16" s="126">
        <v>151.81200000000001</v>
      </c>
      <c r="M16" s="126">
        <v>79.975999999999999</v>
      </c>
      <c r="N16" s="126">
        <v>496.55500000000001</v>
      </c>
      <c r="O16" s="126">
        <v>254.20699999999999</v>
      </c>
    </row>
    <row r="17" spans="2:15" outlineLevel="1" x14ac:dyDescent="0.35">
      <c r="B17" s="142" t="s">
        <v>153</v>
      </c>
      <c r="C17" s="126">
        <v>0.11600000000000001</v>
      </c>
      <c r="D17" s="126">
        <v>-0.11799999999999999</v>
      </c>
      <c r="E17" s="126">
        <v>0.23799999999999999</v>
      </c>
      <c r="F17" s="126">
        <v>-2.1589999999999998</v>
      </c>
      <c r="G17" s="126">
        <v>2.2490000000000001</v>
      </c>
      <c r="H17" s="126">
        <v>-1.5229999999999999</v>
      </c>
      <c r="I17" s="126">
        <v>3.8260000000000001</v>
      </c>
      <c r="J17" s="126">
        <v>1.4999999999999999E-2</v>
      </c>
      <c r="K17" s="126">
        <v>-1.137</v>
      </c>
      <c r="L17" s="126">
        <v>-45.37</v>
      </c>
      <c r="M17" s="126">
        <v>-6.5819999999999999</v>
      </c>
      <c r="N17" s="126">
        <v>24.733000000000001</v>
      </c>
      <c r="O17" s="126">
        <v>10.013</v>
      </c>
    </row>
    <row r="18" spans="2:15" outlineLevel="1" x14ac:dyDescent="0.35">
      <c r="B18" s="142" t="s">
        <v>154</v>
      </c>
      <c r="C18" s="126">
        <v>-1.706</v>
      </c>
      <c r="D18" s="126">
        <v>-2.488</v>
      </c>
      <c r="E18" s="126">
        <v>-0.86099999999999999</v>
      </c>
      <c r="F18" s="126">
        <v>0.69099999999999995</v>
      </c>
      <c r="G18" s="126">
        <v>-1.7170000000000001</v>
      </c>
      <c r="H18" s="126">
        <v>-2.9289999999999998</v>
      </c>
      <c r="I18" s="126">
        <v>-0.16700000000000001</v>
      </c>
      <c r="J18" s="126">
        <v>1.343</v>
      </c>
      <c r="K18" s="126">
        <v>13.858000000000001</v>
      </c>
      <c r="L18" s="126">
        <v>-7.1619999999999999</v>
      </c>
      <c r="M18" s="126">
        <v>12.898</v>
      </c>
      <c r="N18" s="126">
        <v>-33.603000000000002</v>
      </c>
      <c r="O18" s="126">
        <v>13.117000000000001</v>
      </c>
    </row>
    <row r="19" spans="2:15" ht="15.25" customHeight="1" x14ac:dyDescent="0.35">
      <c r="B19" s="141" t="s">
        <v>155</v>
      </c>
      <c r="C19" s="124">
        <v>76.018000000000001</v>
      </c>
      <c r="D19" s="124">
        <v>172.971</v>
      </c>
      <c r="E19" s="124">
        <v>195.43299999999999</v>
      </c>
      <c r="F19" s="124">
        <v>318.09899999999999</v>
      </c>
      <c r="G19" s="124">
        <v>197.46199999999999</v>
      </c>
      <c r="H19" s="124">
        <v>254.03899999999999</v>
      </c>
      <c r="I19" s="124">
        <v>481.30599999999998</v>
      </c>
      <c r="J19" s="124">
        <v>508.76600000000002</v>
      </c>
      <c r="K19" s="124">
        <v>492.89600000000002</v>
      </c>
      <c r="L19" s="124">
        <v>253.88800000000001</v>
      </c>
      <c r="M19" s="124">
        <v>718.17600000000004</v>
      </c>
      <c r="N19" s="124">
        <v>893.18499999999995</v>
      </c>
      <c r="O19" s="124">
        <v>1212.01</v>
      </c>
    </row>
    <row r="20" spans="2:15" ht="12.9" customHeight="1" x14ac:dyDescent="0.35">
      <c r="B20" s="129" t="s">
        <v>156</v>
      </c>
      <c r="K20" s="124"/>
    </row>
    <row r="21" spans="2:15" outlineLevel="1" x14ac:dyDescent="0.35">
      <c r="B21" s="140" t="s">
        <v>157</v>
      </c>
      <c r="C21" s="125">
        <v>1.9079999999999999</v>
      </c>
      <c r="D21" s="125">
        <v>2.5129999999999999</v>
      </c>
      <c r="E21" s="125">
        <v>7.383</v>
      </c>
      <c r="F21" s="125">
        <v>25.2</v>
      </c>
      <c r="G21" s="125">
        <v>61.817</v>
      </c>
      <c r="H21" s="125">
        <v>94.837999999999994</v>
      </c>
      <c r="I21" s="125">
        <v>30.759</v>
      </c>
      <c r="J21" s="125">
        <v>48.552999999999997</v>
      </c>
      <c r="K21" s="125">
        <v>87.757999999999996</v>
      </c>
      <c r="L21" s="125">
        <v>75.352999999999994</v>
      </c>
      <c r="M21" s="125">
        <v>90.53</v>
      </c>
      <c r="N21" s="125">
        <v>57.712000000000003</v>
      </c>
      <c r="O21" s="125">
        <v>634.50599999999997</v>
      </c>
    </row>
    <row r="22" spans="2:15" ht="14.75" customHeight="1" outlineLevel="1" x14ac:dyDescent="0.35">
      <c r="B22" s="142" t="s">
        <v>158</v>
      </c>
      <c r="C22" s="126">
        <v>0.64900000000000002</v>
      </c>
      <c r="D22" s="126">
        <v>1.127</v>
      </c>
      <c r="E22" s="126">
        <v>3.9550000000000001</v>
      </c>
      <c r="F22" s="126">
        <v>23.585000000000001</v>
      </c>
      <c r="G22" s="126">
        <v>34.268999999999998</v>
      </c>
      <c r="H22" s="126">
        <v>20.779</v>
      </c>
      <c r="I22" s="126">
        <v>26.684000000000001</v>
      </c>
      <c r="J22" s="126">
        <v>43.143999999999998</v>
      </c>
      <c r="K22" s="126">
        <v>75.884</v>
      </c>
      <c r="L22" s="126">
        <v>74.358000000000004</v>
      </c>
      <c r="M22" s="126">
        <v>90.254999999999995</v>
      </c>
      <c r="N22" s="126">
        <v>57.442</v>
      </c>
      <c r="O22" s="126">
        <v>146.43799999999999</v>
      </c>
    </row>
    <row r="23" spans="2:15" outlineLevel="1" x14ac:dyDescent="0.35">
      <c r="B23" s="142" t="s">
        <v>159</v>
      </c>
      <c r="C23" s="125">
        <v>1.2589999999999999</v>
      </c>
      <c r="D23" s="125">
        <v>1.3859999999999999</v>
      </c>
      <c r="E23" s="125">
        <v>3.4279999999999999</v>
      </c>
      <c r="F23" s="125">
        <v>1.615</v>
      </c>
      <c r="G23" s="125">
        <v>2.548</v>
      </c>
      <c r="H23" s="125">
        <v>18.960999999999999</v>
      </c>
      <c r="I23" s="125">
        <v>4.0750000000000002</v>
      </c>
      <c r="J23" s="125">
        <v>5.4089999999999998</v>
      </c>
      <c r="K23" s="125">
        <v>6.8380000000000001</v>
      </c>
      <c r="L23" s="125">
        <v>0.995</v>
      </c>
      <c r="M23" s="125">
        <v>0.27500000000000002</v>
      </c>
      <c r="N23" s="125">
        <v>0.26600000000000001</v>
      </c>
      <c r="O23" s="125">
        <v>3.004</v>
      </c>
    </row>
    <row r="24" spans="2:15" outlineLevel="1" x14ac:dyDescent="0.35">
      <c r="B24" s="143" t="s">
        <v>160</v>
      </c>
      <c r="C24" s="125">
        <v>1.137</v>
      </c>
      <c r="D24" s="125">
        <v>0.92200000000000004</v>
      </c>
      <c r="E24" s="125">
        <v>1.2390000000000001</v>
      </c>
      <c r="F24" s="125">
        <v>1.0740000000000001</v>
      </c>
      <c r="G24" s="125">
        <v>1.113</v>
      </c>
      <c r="H24" s="125">
        <v>0.81499999999999995</v>
      </c>
      <c r="I24" s="125">
        <v>0.246</v>
      </c>
      <c r="J24" s="125">
        <v>0.27800000000000002</v>
      </c>
      <c r="K24" s="125">
        <v>0.214</v>
      </c>
      <c r="L24" s="125">
        <v>0.182</v>
      </c>
      <c r="M24" s="125">
        <v>0.13</v>
      </c>
      <c r="N24" s="125">
        <v>0.16500000000000001</v>
      </c>
      <c r="O24" s="125">
        <v>9.6000000000000002E-2</v>
      </c>
    </row>
    <row r="25" spans="2:15" outlineLevel="1" x14ac:dyDescent="0.35">
      <c r="B25" s="144" t="s">
        <v>246</v>
      </c>
      <c r="C25" s="125">
        <v>1.137</v>
      </c>
      <c r="D25" s="125">
        <v>0.92200000000000004</v>
      </c>
      <c r="E25" s="125">
        <v>1.2390000000000001</v>
      </c>
      <c r="F25" s="125">
        <v>1.0740000000000001</v>
      </c>
      <c r="G25" s="125">
        <v>0.54900000000000004</v>
      </c>
      <c r="H25" s="125">
        <v>0.64300000000000002</v>
      </c>
      <c r="I25" s="125">
        <v>0.193</v>
      </c>
      <c r="J25" s="125">
        <v>0.19</v>
      </c>
      <c r="K25" s="125">
        <v>0.214</v>
      </c>
      <c r="L25" s="125">
        <v>0.182</v>
      </c>
      <c r="M25" s="125">
        <v>0.13</v>
      </c>
      <c r="N25" s="125">
        <v>0.16500000000000001</v>
      </c>
      <c r="O25" s="125">
        <v>9.6000000000000002E-2</v>
      </c>
    </row>
    <row r="26" spans="2:15" outlineLevel="1" x14ac:dyDescent="0.35">
      <c r="B26" s="145" t="s">
        <v>161</v>
      </c>
      <c r="C26" s="125">
        <v>0</v>
      </c>
      <c r="D26" s="125">
        <v>0</v>
      </c>
      <c r="E26" s="125">
        <v>0</v>
      </c>
      <c r="F26" s="125">
        <v>0</v>
      </c>
      <c r="G26" s="125">
        <v>0.56399999999999995</v>
      </c>
      <c r="H26" s="125">
        <v>0.17199999999999999</v>
      </c>
      <c r="I26" s="125">
        <v>5.2999999999999999E-2</v>
      </c>
      <c r="J26" s="125">
        <v>8.7999999999999995E-2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</row>
    <row r="27" spans="2:15" outlineLevel="1" x14ac:dyDescent="0.35">
      <c r="B27" s="143" t="s">
        <v>162</v>
      </c>
      <c r="C27" s="125">
        <v>0.122</v>
      </c>
      <c r="D27" s="125">
        <v>0.46400000000000002</v>
      </c>
      <c r="E27" s="125">
        <v>2.1890000000000001</v>
      </c>
      <c r="F27" s="125">
        <v>0.54100000000000004</v>
      </c>
      <c r="G27" s="125">
        <v>1.4350000000000001</v>
      </c>
      <c r="H27" s="125">
        <v>18.146000000000001</v>
      </c>
      <c r="I27" s="125">
        <v>3.8290000000000002</v>
      </c>
      <c r="J27" s="125">
        <v>5.1310000000000002</v>
      </c>
      <c r="K27" s="125">
        <v>6.6239999999999997</v>
      </c>
      <c r="L27" s="125">
        <v>0.81299999999999994</v>
      </c>
      <c r="M27" s="125">
        <v>0.14499999999999999</v>
      </c>
      <c r="N27" s="125">
        <v>0.10100000000000001</v>
      </c>
      <c r="O27" s="125">
        <v>2.9079999999999999</v>
      </c>
    </row>
    <row r="28" spans="2:15" outlineLevel="1" x14ac:dyDescent="0.35">
      <c r="B28" s="144" t="s">
        <v>163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17.3</v>
      </c>
      <c r="I28" s="125">
        <v>3</v>
      </c>
      <c r="J28" s="125">
        <v>3.7959999999999998</v>
      </c>
      <c r="K28" s="125">
        <v>4.0030000000000001</v>
      </c>
      <c r="L28" s="125">
        <v>0</v>
      </c>
      <c r="M28" s="125">
        <v>0</v>
      </c>
      <c r="N28" s="125">
        <v>0</v>
      </c>
      <c r="O28" s="125">
        <v>0</v>
      </c>
    </row>
    <row r="29" spans="2:15" outlineLevel="1" x14ac:dyDescent="0.35">
      <c r="B29" s="145" t="s">
        <v>164</v>
      </c>
      <c r="C29" s="125">
        <v>0.105</v>
      </c>
      <c r="D29" s="125">
        <v>0.35399999999999998</v>
      </c>
      <c r="E29" s="125">
        <v>2.0329999999999999</v>
      </c>
      <c r="F29" s="125">
        <v>0.51</v>
      </c>
      <c r="G29" s="125">
        <v>0.53300000000000003</v>
      </c>
      <c r="H29" s="125">
        <v>0.66</v>
      </c>
      <c r="I29" s="125">
        <v>0.34</v>
      </c>
      <c r="J29" s="125">
        <v>1.1890000000000001</v>
      </c>
      <c r="K29" s="125">
        <v>1.1200000000000001</v>
      </c>
      <c r="L29" s="125">
        <v>0.30299999999999999</v>
      </c>
      <c r="M29" s="125">
        <v>0.13700000000000001</v>
      </c>
      <c r="N29" s="125">
        <v>9.7000000000000003E-2</v>
      </c>
      <c r="O29" s="125">
        <v>0.09</v>
      </c>
    </row>
    <row r="30" spans="2:15" outlineLevel="1" x14ac:dyDescent="0.35">
      <c r="B30" s="144" t="s">
        <v>165</v>
      </c>
      <c r="C30" s="125">
        <v>1.7000000000000001E-2</v>
      </c>
      <c r="D30" s="125">
        <v>0.11</v>
      </c>
      <c r="E30" s="125">
        <v>0.156</v>
      </c>
      <c r="F30" s="125">
        <v>3.1E-2</v>
      </c>
      <c r="G30" s="125">
        <v>0.90200000000000002</v>
      </c>
      <c r="H30" s="125">
        <v>0.186</v>
      </c>
      <c r="I30" s="125">
        <v>0.48899999999999999</v>
      </c>
      <c r="J30" s="125">
        <v>0.14599999999999999</v>
      </c>
      <c r="K30" s="125">
        <v>1.5009999999999999</v>
      </c>
      <c r="L30" s="125">
        <v>0.51</v>
      </c>
      <c r="M30" s="125">
        <v>8.0000000000000002E-3</v>
      </c>
      <c r="N30" s="125">
        <v>4.0000000000000001E-3</v>
      </c>
      <c r="O30" s="125">
        <v>2.8180000000000001</v>
      </c>
    </row>
    <row r="31" spans="2:15" outlineLevel="1" x14ac:dyDescent="0.35">
      <c r="B31" s="144" t="s">
        <v>248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5.0359999999999996</v>
      </c>
      <c r="L31" s="126">
        <v>0</v>
      </c>
      <c r="M31" s="126">
        <v>0</v>
      </c>
      <c r="N31" s="126">
        <v>0</v>
      </c>
      <c r="O31" s="126">
        <v>0</v>
      </c>
    </row>
    <row r="32" spans="2:15" outlineLevel="1" x14ac:dyDescent="0.35">
      <c r="B32" s="142" t="s">
        <v>166</v>
      </c>
      <c r="C32" s="126">
        <v>0</v>
      </c>
      <c r="D32" s="126">
        <v>0</v>
      </c>
      <c r="E32" s="126">
        <v>0</v>
      </c>
      <c r="F32" s="126">
        <v>0</v>
      </c>
      <c r="G32" s="126">
        <v>25</v>
      </c>
      <c r="H32" s="126">
        <v>55.097999999999999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4.0000000000000001E-3</v>
      </c>
      <c r="O32" s="126">
        <v>485.06400000000002</v>
      </c>
    </row>
    <row r="33" spans="2:15" outlineLevel="1" x14ac:dyDescent="0.35">
      <c r="B33" s="140" t="s">
        <v>167</v>
      </c>
      <c r="C33" s="125">
        <v>64.427999999999997</v>
      </c>
      <c r="D33" s="125">
        <v>99.103999999999999</v>
      </c>
      <c r="E33" s="125">
        <v>584.62699999999995</v>
      </c>
      <c r="F33" s="125">
        <v>96.376999999999995</v>
      </c>
      <c r="G33" s="125">
        <v>192.37299999999999</v>
      </c>
      <c r="H33" s="125">
        <v>134.446</v>
      </c>
      <c r="I33" s="125">
        <v>291.495</v>
      </c>
      <c r="J33" s="125">
        <v>566.78599999999994</v>
      </c>
      <c r="K33" s="125">
        <v>563.71699999999998</v>
      </c>
      <c r="L33" s="125">
        <v>490.87900000000002</v>
      </c>
      <c r="M33" s="125">
        <v>271.88400000000001</v>
      </c>
      <c r="N33" s="125">
        <v>441.64600000000002</v>
      </c>
      <c r="O33" s="125">
        <v>1338.902</v>
      </c>
    </row>
    <row r="34" spans="2:15" ht="15" customHeight="1" outlineLevel="1" x14ac:dyDescent="0.35">
      <c r="B34" s="142" t="s">
        <v>168</v>
      </c>
      <c r="C34" s="126">
        <v>62.752000000000002</v>
      </c>
      <c r="D34" s="126">
        <v>98.343000000000004</v>
      </c>
      <c r="E34" s="126">
        <v>252.869</v>
      </c>
      <c r="F34" s="126">
        <v>94.796999999999997</v>
      </c>
      <c r="G34" s="126">
        <v>100.66500000000001</v>
      </c>
      <c r="H34" s="126">
        <v>129.345</v>
      </c>
      <c r="I34" s="126">
        <v>288.38200000000001</v>
      </c>
      <c r="J34" s="126">
        <v>541.87800000000004</v>
      </c>
      <c r="K34" s="126">
        <v>550.52200000000005</v>
      </c>
      <c r="L34" s="126">
        <v>490.62700000000001</v>
      </c>
      <c r="M34" s="126">
        <v>271.83100000000002</v>
      </c>
      <c r="N34" s="126">
        <v>441.596</v>
      </c>
      <c r="O34" s="126">
        <v>798.851</v>
      </c>
    </row>
    <row r="35" spans="2:15" outlineLevel="1" x14ac:dyDescent="0.35">
      <c r="B35" s="142" t="s">
        <v>169</v>
      </c>
      <c r="C35" s="125">
        <v>1.6759999999999999</v>
      </c>
      <c r="D35" s="125">
        <v>0.76100000000000001</v>
      </c>
      <c r="E35" s="125">
        <v>0.85199999999999998</v>
      </c>
      <c r="F35" s="125">
        <v>0</v>
      </c>
      <c r="G35" s="125">
        <v>0.69799999999999995</v>
      </c>
      <c r="H35" s="125">
        <v>4.68</v>
      </c>
      <c r="I35" s="125">
        <v>3.113</v>
      </c>
      <c r="J35" s="125">
        <v>24.908000000000001</v>
      </c>
      <c r="K35" s="125">
        <v>13.195</v>
      </c>
      <c r="L35" s="125">
        <v>0.252</v>
      </c>
      <c r="M35" s="125">
        <v>5.2999999999999999E-2</v>
      </c>
      <c r="N35" s="125">
        <v>0.05</v>
      </c>
      <c r="O35" s="125">
        <v>5.0999999999999997E-2</v>
      </c>
    </row>
    <row r="36" spans="2:15" outlineLevel="1" x14ac:dyDescent="0.35">
      <c r="B36" s="143" t="s">
        <v>160</v>
      </c>
      <c r="C36" s="125">
        <v>0</v>
      </c>
      <c r="D36" s="125">
        <v>0</v>
      </c>
      <c r="E36" s="125">
        <v>0</v>
      </c>
      <c r="F36" s="125">
        <v>0</v>
      </c>
      <c r="G36" s="125">
        <v>0.498</v>
      </c>
      <c r="H36" s="125">
        <v>0</v>
      </c>
      <c r="I36" s="125">
        <v>0</v>
      </c>
      <c r="J36" s="125">
        <v>0</v>
      </c>
      <c r="K36" s="125">
        <v>8.8610000000000007</v>
      </c>
      <c r="L36" s="153">
        <v>0</v>
      </c>
      <c r="M36" s="153">
        <v>0</v>
      </c>
      <c r="N36" s="153">
        <v>0</v>
      </c>
      <c r="O36" s="12">
        <v>0</v>
      </c>
    </row>
    <row r="37" spans="2:15" outlineLevel="1" x14ac:dyDescent="0.35">
      <c r="B37" s="144" t="s">
        <v>170</v>
      </c>
      <c r="C37" s="125">
        <v>0</v>
      </c>
      <c r="D37" s="125">
        <v>0</v>
      </c>
      <c r="E37" s="125">
        <v>0</v>
      </c>
      <c r="F37" s="125">
        <v>0</v>
      </c>
      <c r="G37" s="125">
        <v>0.498</v>
      </c>
      <c r="H37" s="125">
        <v>0</v>
      </c>
      <c r="I37" s="125">
        <v>0</v>
      </c>
      <c r="J37" s="125">
        <v>0</v>
      </c>
      <c r="K37" s="125">
        <v>0</v>
      </c>
      <c r="L37" s="153">
        <v>0</v>
      </c>
      <c r="M37" s="12">
        <v>0</v>
      </c>
      <c r="N37" s="12">
        <v>0</v>
      </c>
      <c r="O37" s="12">
        <v>0</v>
      </c>
    </row>
    <row r="38" spans="2:15" outlineLevel="1" x14ac:dyDescent="0.35">
      <c r="B38" s="145" t="s">
        <v>171</v>
      </c>
      <c r="C38" s="125">
        <v>1.6759999999999999</v>
      </c>
      <c r="D38" s="125">
        <v>0.76100000000000001</v>
      </c>
      <c r="E38" s="125">
        <v>0.85199999999999998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8.8610000000000007</v>
      </c>
      <c r="L38" s="125">
        <v>0</v>
      </c>
      <c r="M38" s="125">
        <v>0</v>
      </c>
      <c r="N38" s="12">
        <v>0</v>
      </c>
      <c r="O38" s="12">
        <v>0</v>
      </c>
    </row>
    <row r="39" spans="2:15" outlineLevel="1" x14ac:dyDescent="0.35">
      <c r="B39" s="143" t="s">
        <v>162</v>
      </c>
      <c r="C39" s="126">
        <v>1.6759999999999999</v>
      </c>
      <c r="D39" s="126">
        <v>0.59599999999999997</v>
      </c>
      <c r="E39" s="126">
        <v>5.8999999999999997E-2</v>
      </c>
      <c r="F39" s="126">
        <v>0</v>
      </c>
      <c r="G39" s="126">
        <v>0.2</v>
      </c>
      <c r="H39" s="126">
        <v>4.68</v>
      </c>
      <c r="I39" s="126">
        <v>3.113</v>
      </c>
      <c r="J39" s="126">
        <v>24.908000000000001</v>
      </c>
      <c r="K39" s="126">
        <v>4.3339999999999996</v>
      </c>
      <c r="L39" s="126">
        <v>0.252</v>
      </c>
      <c r="M39" s="126">
        <v>5.2999999999999999E-2</v>
      </c>
      <c r="N39" s="126">
        <v>0.05</v>
      </c>
      <c r="O39" s="126">
        <v>5.0999999999999997E-2</v>
      </c>
    </row>
    <row r="40" spans="2:15" outlineLevel="1" x14ac:dyDescent="0.35">
      <c r="B40" s="144" t="s">
        <v>172</v>
      </c>
      <c r="C40" s="126">
        <v>0</v>
      </c>
      <c r="D40" s="126">
        <v>0.16500000000000001</v>
      </c>
      <c r="E40" s="126">
        <v>0.79300000000000004</v>
      </c>
      <c r="F40" s="126">
        <v>0</v>
      </c>
      <c r="G40" s="126">
        <v>0</v>
      </c>
      <c r="H40" s="126">
        <v>0</v>
      </c>
      <c r="I40" s="126">
        <v>0</v>
      </c>
      <c r="J40" s="126">
        <v>10.367000000000001</v>
      </c>
      <c r="K40" s="126">
        <v>0.33100000000000002</v>
      </c>
      <c r="L40" s="126">
        <v>0</v>
      </c>
      <c r="M40" s="126">
        <v>0</v>
      </c>
      <c r="N40" s="126">
        <v>0</v>
      </c>
      <c r="O40" s="126">
        <v>0</v>
      </c>
    </row>
    <row r="41" spans="2:15" outlineLevel="1" x14ac:dyDescent="0.35">
      <c r="B41" s="145" t="s">
        <v>173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6">
        <v>1.3</v>
      </c>
      <c r="I41" s="126">
        <v>3</v>
      </c>
      <c r="J41" s="126">
        <v>3.7959999999999998</v>
      </c>
      <c r="K41" s="126">
        <v>4.0030000000000001</v>
      </c>
      <c r="L41" s="126">
        <v>0</v>
      </c>
      <c r="M41" s="126">
        <v>0</v>
      </c>
      <c r="N41" s="126">
        <v>0</v>
      </c>
      <c r="O41" s="126">
        <v>0</v>
      </c>
    </row>
    <row r="42" spans="2:15" outlineLevel="1" x14ac:dyDescent="0.35">
      <c r="B42" s="144" t="s">
        <v>174</v>
      </c>
      <c r="C42" s="126">
        <v>0</v>
      </c>
      <c r="D42" s="126">
        <v>0.16500000000000001</v>
      </c>
      <c r="E42" s="126">
        <v>0</v>
      </c>
      <c r="F42" s="126">
        <v>0</v>
      </c>
      <c r="G42" s="126">
        <v>0.2</v>
      </c>
      <c r="H42" s="126">
        <v>3.38</v>
      </c>
      <c r="I42" s="126">
        <v>0.113</v>
      </c>
      <c r="J42" s="126">
        <v>10.744999999999999</v>
      </c>
      <c r="K42" s="126">
        <v>0</v>
      </c>
      <c r="L42" s="126">
        <v>0.252</v>
      </c>
      <c r="M42" s="126">
        <v>5.2999999999999999E-2</v>
      </c>
      <c r="N42" s="126">
        <v>0.05</v>
      </c>
      <c r="O42" s="126">
        <v>5.0999999999999997E-2</v>
      </c>
    </row>
    <row r="43" spans="2:15" outlineLevel="1" x14ac:dyDescent="0.35">
      <c r="B43" s="118" t="s">
        <v>175</v>
      </c>
      <c r="C43" s="125">
        <v>0</v>
      </c>
      <c r="D43" s="125">
        <v>0</v>
      </c>
      <c r="E43" s="125">
        <v>330.90600000000001</v>
      </c>
      <c r="F43" s="125">
        <v>1.58</v>
      </c>
      <c r="G43" s="125">
        <v>91.01</v>
      </c>
      <c r="H43" s="125">
        <v>0.42099999999999999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540</v>
      </c>
    </row>
    <row r="44" spans="2:15" x14ac:dyDescent="0.35">
      <c r="B44" s="141" t="s">
        <v>176</v>
      </c>
      <c r="C44" s="124">
        <v>-62.52</v>
      </c>
      <c r="D44" s="124">
        <v>-96.590999999999994</v>
      </c>
      <c r="E44" s="124">
        <v>-577.24400000000003</v>
      </c>
      <c r="F44" s="124">
        <v>-71.177000000000007</v>
      </c>
      <c r="G44" s="124">
        <v>-130.55600000000001</v>
      </c>
      <c r="H44" s="124">
        <v>-39.607999999999997</v>
      </c>
      <c r="I44" s="124">
        <v>-260.73599999999999</v>
      </c>
      <c r="J44" s="124">
        <v>-518.23299999999995</v>
      </c>
      <c r="K44" s="124">
        <v>-475.959</v>
      </c>
      <c r="L44" s="124">
        <v>-415.52600000000001</v>
      </c>
      <c r="M44" s="124">
        <v>-181.35400000000001</v>
      </c>
      <c r="N44" s="124">
        <v>-383.93400000000003</v>
      </c>
      <c r="O44" s="124">
        <v>-704.39599999999996</v>
      </c>
    </row>
    <row r="45" spans="2:15" x14ac:dyDescent="0.35">
      <c r="B45" s="127" t="s">
        <v>177</v>
      </c>
      <c r="K45" s="125"/>
    </row>
    <row r="46" spans="2:15" outlineLevel="1" x14ac:dyDescent="0.35">
      <c r="B46" s="140" t="s">
        <v>157</v>
      </c>
      <c r="C46" s="126">
        <v>8.7669999999999995</v>
      </c>
      <c r="D46" s="126">
        <v>18.707000000000001</v>
      </c>
      <c r="E46" s="126">
        <v>634.54899999999998</v>
      </c>
      <c r="F46" s="126">
        <v>164.48599999999999</v>
      </c>
      <c r="G46" s="126">
        <v>15.079000000000001</v>
      </c>
      <c r="H46" s="126">
        <v>5.718</v>
      </c>
      <c r="I46" s="126">
        <v>4.26</v>
      </c>
      <c r="J46" s="126">
        <v>219.547</v>
      </c>
      <c r="K46" s="126">
        <v>282.53500000000003</v>
      </c>
      <c r="L46" s="126">
        <v>364.81900000000002</v>
      </c>
      <c r="M46" s="149">
        <v>16.335999999999999</v>
      </c>
      <c r="N46" s="149">
        <v>26.263999999999999</v>
      </c>
      <c r="O46" s="27">
        <v>369.23</v>
      </c>
    </row>
    <row r="47" spans="2:15" outlineLevel="1" x14ac:dyDescent="0.35">
      <c r="B47" s="142" t="s">
        <v>178</v>
      </c>
      <c r="C47" s="126">
        <v>0</v>
      </c>
      <c r="D47" s="126">
        <v>0</v>
      </c>
      <c r="E47" s="126">
        <v>37.005000000000003</v>
      </c>
      <c r="F47" s="126">
        <v>8.0000000000000002E-3</v>
      </c>
      <c r="G47" s="126">
        <v>0</v>
      </c>
      <c r="H47" s="126">
        <v>3</v>
      </c>
      <c r="I47" s="126">
        <v>0</v>
      </c>
      <c r="J47" s="126">
        <v>0</v>
      </c>
      <c r="K47" s="126">
        <v>5.0000000000000001E-3</v>
      </c>
      <c r="L47" s="126">
        <v>0</v>
      </c>
      <c r="M47" s="149">
        <v>16.335999999999999</v>
      </c>
      <c r="N47" s="149">
        <v>26.263999999999999</v>
      </c>
      <c r="O47" s="27">
        <v>0</v>
      </c>
    </row>
    <row r="48" spans="2:15" outlineLevel="1" x14ac:dyDescent="0.35">
      <c r="B48" s="142" t="s">
        <v>215</v>
      </c>
      <c r="C48" s="125">
        <v>8.7669999999999995</v>
      </c>
      <c r="D48" s="125">
        <v>18.707000000000001</v>
      </c>
      <c r="E48" s="125">
        <v>597.54399999999998</v>
      </c>
      <c r="F48" s="125">
        <v>164.47800000000001</v>
      </c>
      <c r="G48" s="125">
        <v>15.079000000000001</v>
      </c>
      <c r="H48" s="125">
        <v>2.718</v>
      </c>
      <c r="I48" s="125">
        <v>4.26</v>
      </c>
      <c r="J48" s="125">
        <v>219.547</v>
      </c>
      <c r="K48" s="125">
        <v>282.52999999999997</v>
      </c>
      <c r="L48" s="125">
        <v>364.81900000000002</v>
      </c>
      <c r="M48" s="149">
        <v>0</v>
      </c>
      <c r="N48" s="149">
        <v>0</v>
      </c>
      <c r="O48" s="27">
        <v>369.23</v>
      </c>
    </row>
    <row r="49" spans="2:15" outlineLevel="1" x14ac:dyDescent="0.35">
      <c r="B49" s="142" t="s">
        <v>180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49">
        <v>0</v>
      </c>
      <c r="N49" s="149">
        <v>0</v>
      </c>
      <c r="O49" s="27">
        <v>0</v>
      </c>
    </row>
    <row r="50" spans="2:15" outlineLevel="1" x14ac:dyDescent="0.35">
      <c r="B50" s="140" t="s">
        <v>167</v>
      </c>
      <c r="C50" s="125">
        <v>19.082000000000001</v>
      </c>
      <c r="D50" s="125">
        <v>72.203999999999994</v>
      </c>
      <c r="E50" s="125">
        <v>216.339</v>
      </c>
      <c r="F50" s="125">
        <v>303.75700000000001</v>
      </c>
      <c r="G50" s="125">
        <v>182.99600000000001</v>
      </c>
      <c r="H50" s="125">
        <v>199.654</v>
      </c>
      <c r="I50" s="125">
        <v>182.40299999999999</v>
      </c>
      <c r="J50" s="125">
        <v>220.11799999999999</v>
      </c>
      <c r="K50" s="125">
        <v>265.298</v>
      </c>
      <c r="L50" s="125">
        <v>163.65700000000001</v>
      </c>
      <c r="M50" s="149">
        <v>410.185</v>
      </c>
      <c r="N50" s="149">
        <v>386.13600000000002</v>
      </c>
      <c r="O50" s="27">
        <v>348.30200000000002</v>
      </c>
    </row>
    <row r="51" spans="2:15" outlineLevel="1" x14ac:dyDescent="0.35">
      <c r="B51" s="142" t="s">
        <v>216</v>
      </c>
      <c r="C51" s="125">
        <v>12.561999999999999</v>
      </c>
      <c r="D51" s="125">
        <v>0</v>
      </c>
      <c r="E51" s="125">
        <v>48.746000000000002</v>
      </c>
      <c r="F51" s="125">
        <v>3.0000000000000001E-3</v>
      </c>
      <c r="G51" s="125">
        <v>5.0000000000000001E-3</v>
      </c>
      <c r="H51" s="125">
        <v>5.0000000000000001E-3</v>
      </c>
      <c r="I51" s="125">
        <v>8.9999999999999993E-3</v>
      </c>
      <c r="J51" s="125">
        <v>1.6E-2</v>
      </c>
      <c r="K51" s="125">
        <v>2.1999999999999999E-2</v>
      </c>
      <c r="L51" s="125">
        <v>1.7999999999999999E-2</v>
      </c>
      <c r="M51" s="149">
        <v>1.2E-2</v>
      </c>
      <c r="N51" s="149">
        <v>1.6E-2</v>
      </c>
      <c r="O51" s="27">
        <v>0</v>
      </c>
    </row>
    <row r="52" spans="2:15" outlineLevel="1" x14ac:dyDescent="0.35">
      <c r="B52" s="142" t="s">
        <v>182</v>
      </c>
      <c r="C52" s="125">
        <v>5.8000000000000003E-2</v>
      </c>
      <c r="D52" s="125">
        <v>0</v>
      </c>
      <c r="E52" s="125">
        <v>0</v>
      </c>
      <c r="F52" s="125">
        <v>0</v>
      </c>
      <c r="G52" s="125">
        <v>86.443950000000001</v>
      </c>
      <c r="H52" s="125">
        <v>135</v>
      </c>
      <c r="I52" s="125">
        <v>140.000326</v>
      </c>
      <c r="J52" s="125">
        <v>154.0075975</v>
      </c>
      <c r="K52" s="125">
        <v>171.87799999999999</v>
      </c>
      <c r="L52" s="125">
        <v>57.988999999999997</v>
      </c>
      <c r="M52" s="149">
        <v>59.936</v>
      </c>
      <c r="N52" s="149">
        <v>65.527000000000001</v>
      </c>
      <c r="O52" s="27">
        <v>73.341999999999999</v>
      </c>
    </row>
    <row r="53" spans="2:15" outlineLevel="1" x14ac:dyDescent="0.35">
      <c r="B53" s="142" t="s">
        <v>217</v>
      </c>
      <c r="C53" s="125">
        <v>0</v>
      </c>
      <c r="D53" s="125">
        <v>66.346999999999994</v>
      </c>
      <c r="E53" s="125">
        <v>148.90100000000001</v>
      </c>
      <c r="F53" s="125">
        <v>279.80099999999999</v>
      </c>
      <c r="G53" s="125">
        <v>74.748000000000005</v>
      </c>
      <c r="H53" s="125">
        <v>45.631</v>
      </c>
      <c r="I53" s="125">
        <v>22.648</v>
      </c>
      <c r="J53" s="125">
        <v>52.103000000000002</v>
      </c>
      <c r="K53" s="125">
        <v>78.510000000000005</v>
      </c>
      <c r="L53" s="125">
        <v>87.111000000000004</v>
      </c>
      <c r="M53" s="149">
        <v>328.68299999999999</v>
      </c>
      <c r="N53" s="149">
        <v>308.97899999999998</v>
      </c>
      <c r="O53" s="27">
        <v>260.70600000000002</v>
      </c>
    </row>
    <row r="54" spans="2:15" outlineLevel="1" x14ac:dyDescent="0.35">
      <c r="B54" s="142" t="s">
        <v>184</v>
      </c>
      <c r="C54" s="125">
        <v>0</v>
      </c>
      <c r="D54" s="125">
        <v>3.6999999999999998E-2</v>
      </c>
      <c r="E54" s="125">
        <v>0.54200000000000004</v>
      </c>
      <c r="F54" s="125">
        <v>0.502</v>
      </c>
      <c r="G54" s="125">
        <v>0.32900000000000001</v>
      </c>
      <c r="H54" s="125">
        <v>0.128</v>
      </c>
      <c r="I54" s="125">
        <v>0.123</v>
      </c>
      <c r="J54" s="125">
        <v>0.20899999999999999</v>
      </c>
      <c r="K54" s="125">
        <v>7.6999999999999999E-2</v>
      </c>
      <c r="L54" s="125">
        <v>0</v>
      </c>
      <c r="M54" s="149">
        <v>0</v>
      </c>
      <c r="N54" s="149">
        <v>0</v>
      </c>
      <c r="O54" s="27">
        <v>0</v>
      </c>
    </row>
    <row r="55" spans="2:15" outlineLevel="1" x14ac:dyDescent="0.35">
      <c r="B55" s="142" t="s">
        <v>185</v>
      </c>
      <c r="C55" s="126">
        <v>6.4619999999999997</v>
      </c>
      <c r="D55" s="126">
        <v>5.82</v>
      </c>
      <c r="E55" s="126">
        <v>18.149999999999999</v>
      </c>
      <c r="F55" s="126">
        <v>23.451000000000001</v>
      </c>
      <c r="G55" s="126">
        <v>21.47</v>
      </c>
      <c r="H55" s="126">
        <v>18.634</v>
      </c>
      <c r="I55" s="126">
        <v>17.911999999999999</v>
      </c>
      <c r="J55" s="126">
        <v>12.528</v>
      </c>
      <c r="K55" s="126">
        <v>14.811</v>
      </c>
      <c r="L55" s="126">
        <v>18.539000000000001</v>
      </c>
      <c r="M55" s="149">
        <v>21.553999999999998</v>
      </c>
      <c r="N55" s="149">
        <v>11.614000000000001</v>
      </c>
      <c r="O55" s="27">
        <v>14.254</v>
      </c>
    </row>
    <row r="56" spans="2:15" outlineLevel="1" x14ac:dyDescent="0.35">
      <c r="B56" s="142" t="s">
        <v>186</v>
      </c>
      <c r="C56" s="125">
        <v>0</v>
      </c>
      <c r="D56" s="125">
        <v>0</v>
      </c>
      <c r="E56" s="125">
        <v>0</v>
      </c>
      <c r="F56" s="125">
        <v>0</v>
      </c>
      <c r="G56" s="125">
        <v>0.33405000000000484</v>
      </c>
      <c r="H56" s="125">
        <v>0.38899999999999579</v>
      </c>
      <c r="I56" s="125">
        <v>1.8426739999999917</v>
      </c>
      <c r="J56" s="125">
        <v>1.4794024999999902</v>
      </c>
      <c r="K56" s="125">
        <v>0</v>
      </c>
      <c r="L56" s="125">
        <v>0</v>
      </c>
      <c r="M56" s="149">
        <v>0</v>
      </c>
      <c r="N56" s="149">
        <v>0</v>
      </c>
      <c r="O56" s="27">
        <v>0</v>
      </c>
    </row>
    <row r="57" spans="2:15" s="94" customFormat="1" x14ac:dyDescent="0.35">
      <c r="B57" s="141" t="s">
        <v>187</v>
      </c>
      <c r="C57" s="124">
        <v>-10.315</v>
      </c>
      <c r="D57" s="124">
        <v>-53.497</v>
      </c>
      <c r="E57" s="124">
        <v>418.21</v>
      </c>
      <c r="F57" s="124">
        <v>-139.27099999999999</v>
      </c>
      <c r="G57" s="124">
        <v>-167.917</v>
      </c>
      <c r="H57" s="124">
        <v>-193.93600000000001</v>
      </c>
      <c r="I57" s="124">
        <v>-178.143</v>
      </c>
      <c r="J57" s="124">
        <v>-0.57099999999999995</v>
      </c>
      <c r="K57" s="124">
        <v>17.236999999999998</v>
      </c>
      <c r="L57" s="124">
        <v>201.16200000000001</v>
      </c>
      <c r="M57" s="173">
        <v>-393.84899999999999</v>
      </c>
      <c r="N57" s="173">
        <v>-359.87200000000001</v>
      </c>
      <c r="O57" s="173">
        <v>20.928000000000001</v>
      </c>
    </row>
    <row r="58" spans="2:15" x14ac:dyDescent="0.35">
      <c r="B58" s="121" t="s">
        <v>218</v>
      </c>
      <c r="C58" s="124">
        <v>3.1829999999999998</v>
      </c>
      <c r="D58" s="124">
        <v>22.882999999999999</v>
      </c>
      <c r="E58" s="124">
        <v>36.399000000000001</v>
      </c>
      <c r="F58" s="124">
        <v>107.651</v>
      </c>
      <c r="G58" s="124">
        <v>-101.011</v>
      </c>
      <c r="H58" s="124">
        <v>20.495000000000001</v>
      </c>
      <c r="I58" s="124">
        <v>42.427</v>
      </c>
      <c r="J58" s="124">
        <v>-10.038</v>
      </c>
      <c r="K58" s="124">
        <v>34.173999999999999</v>
      </c>
      <c r="L58" s="124">
        <v>39.524000000000001</v>
      </c>
      <c r="M58" s="171">
        <v>142.97300000000001</v>
      </c>
      <c r="N58" s="173">
        <v>149.37899999999999</v>
      </c>
      <c r="O58" s="173">
        <v>528.54200000000003</v>
      </c>
    </row>
    <row r="59" spans="2:15" x14ac:dyDescent="0.35">
      <c r="B59" s="121" t="s">
        <v>219</v>
      </c>
      <c r="C59" s="125">
        <v>3.1829999999999998</v>
      </c>
      <c r="D59" s="125">
        <v>22.882999999999999</v>
      </c>
      <c r="E59" s="125">
        <v>36.399000000000001</v>
      </c>
      <c r="F59" s="125">
        <v>107.651</v>
      </c>
      <c r="G59" s="125">
        <v>-101.011</v>
      </c>
      <c r="H59" s="125">
        <v>20.495000000000001</v>
      </c>
      <c r="I59" s="125">
        <v>42.427</v>
      </c>
      <c r="J59" s="125">
        <v>-10.038</v>
      </c>
      <c r="K59" s="125">
        <v>34.173999999999999</v>
      </c>
      <c r="L59" s="125">
        <v>40.917999999999999</v>
      </c>
      <c r="M59" s="172">
        <v>141.30600000000001</v>
      </c>
      <c r="N59" s="149">
        <v>149.03700000000001</v>
      </c>
      <c r="O59" s="27">
        <v>530.17899999999997</v>
      </c>
    </row>
    <row r="60" spans="2:15" x14ac:dyDescent="0.35">
      <c r="B60" s="118" t="s">
        <v>190</v>
      </c>
      <c r="C60" s="124">
        <v>-1.722</v>
      </c>
      <c r="D60" s="124">
        <v>-2.044</v>
      </c>
      <c r="E60" s="124">
        <v>3.54</v>
      </c>
      <c r="F60" s="125">
        <v>-2.3679999999999999</v>
      </c>
      <c r="G60" s="125">
        <v>0.52800000000000002</v>
      </c>
      <c r="H60" s="125">
        <v>2.6909999999999998</v>
      </c>
      <c r="I60" s="125">
        <v>-2.339</v>
      </c>
      <c r="J60" s="125">
        <v>-3.7040000000000002</v>
      </c>
      <c r="K60" s="125">
        <v>-13.037000000000001</v>
      </c>
      <c r="L60" s="125">
        <v>-4.9340000000000002</v>
      </c>
      <c r="M60" s="172">
        <v>-1.667</v>
      </c>
      <c r="N60" s="149">
        <v>-0.34200000000000003</v>
      </c>
      <c r="O60" s="27">
        <v>1.637</v>
      </c>
    </row>
    <row r="61" spans="2:15" x14ac:dyDescent="0.35">
      <c r="B61" s="121" t="s">
        <v>220</v>
      </c>
      <c r="C61" s="124">
        <v>27.366</v>
      </c>
      <c r="D61" s="124">
        <v>30.548999999999999</v>
      </c>
      <c r="E61" s="124">
        <v>53.432000000000002</v>
      </c>
      <c r="F61" s="124">
        <v>89.831000000000003</v>
      </c>
      <c r="G61" s="124">
        <v>197.482</v>
      </c>
      <c r="H61" s="124">
        <v>96.471000000000004</v>
      </c>
      <c r="I61" s="124">
        <v>116.96599999999999</v>
      </c>
      <c r="J61" s="124">
        <v>159.393</v>
      </c>
      <c r="K61" s="124">
        <v>149.35499999999999</v>
      </c>
      <c r="L61" s="124">
        <v>183.529</v>
      </c>
      <c r="M61" s="171">
        <v>223.053</v>
      </c>
      <c r="N61" s="173">
        <v>366.02600000000001</v>
      </c>
      <c r="O61" s="173">
        <v>515.40499999999997</v>
      </c>
    </row>
    <row r="62" spans="2:15" x14ac:dyDescent="0.35">
      <c r="B62" s="121" t="s">
        <v>221</v>
      </c>
      <c r="C62" s="125">
        <v>30.548999999999999</v>
      </c>
      <c r="D62" s="125">
        <v>53.432000000000002</v>
      </c>
      <c r="E62" s="125">
        <v>89.831000000000003</v>
      </c>
      <c r="F62" s="124">
        <v>197.482</v>
      </c>
      <c r="G62" s="124">
        <v>96.471000000000004</v>
      </c>
      <c r="H62" s="124">
        <v>116.96599999999999</v>
      </c>
      <c r="I62" s="124">
        <v>159.393</v>
      </c>
      <c r="J62" s="124">
        <v>149.35499999999999</v>
      </c>
      <c r="K62" s="124">
        <v>183.529</v>
      </c>
      <c r="L62" s="124">
        <v>223.053</v>
      </c>
      <c r="M62" s="171">
        <v>366.02600000000001</v>
      </c>
      <c r="N62" s="173">
        <v>515.40499999999997</v>
      </c>
      <c r="O62" s="173">
        <v>1043.9469999999999</v>
      </c>
    </row>
    <row r="63" spans="2:15" x14ac:dyDescent="0.35">
      <c r="B63" s="118" t="s">
        <v>193</v>
      </c>
      <c r="C63" s="119">
        <v>0</v>
      </c>
      <c r="D63" s="125">
        <v>0.157</v>
      </c>
      <c r="E63" s="125">
        <v>6.8000000000000005E-2</v>
      </c>
      <c r="F63" s="125">
        <v>0.495</v>
      </c>
      <c r="G63" s="125">
        <v>0.495</v>
      </c>
      <c r="H63" s="125">
        <v>0.29699999999999999</v>
      </c>
      <c r="I63" s="125">
        <v>0.224</v>
      </c>
      <c r="J63" s="125">
        <v>8.44</v>
      </c>
      <c r="K63" s="125">
        <v>1.016</v>
      </c>
      <c r="L63" s="125">
        <v>0.22700000000000001</v>
      </c>
      <c r="M63" s="172">
        <v>0</v>
      </c>
      <c r="N63" s="149">
        <v>0</v>
      </c>
      <c r="O63" s="12">
        <v>0</v>
      </c>
    </row>
    <row r="64" spans="2:15" x14ac:dyDescent="0.35">
      <c r="B64" s="122"/>
      <c r="M64" s="91"/>
      <c r="N64" s="149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O336"/>
  <sheetViews>
    <sheetView showGridLines="0" zoomScale="98" zoomScaleNormal="85" workbookViewId="0">
      <pane xSplit="2" ySplit="2" topLeftCell="BK3" activePane="bottomRight" state="frozen"/>
      <selection pane="topRight" activeCell="C1" sqref="C1"/>
      <selection pane="bottomLeft" activeCell="A3" sqref="A3"/>
      <selection pane="bottomRight" activeCell="BN15" sqref="BN15"/>
    </sheetView>
  </sheetViews>
  <sheetFormatPr defaultRowHeight="14.5" outlineLevelRow="2" outlineLevelCol="1" x14ac:dyDescent="0.35"/>
  <cols>
    <col min="1" max="1" width="3" customWidth="1"/>
    <col min="2" max="2" width="19.81640625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customWidth="1" outlineLevel="1"/>
    <col min="58" max="61" width="8.81640625" outlineLevel="1"/>
  </cols>
  <sheetData>
    <row r="1" spans="2:66" x14ac:dyDescent="0.35">
      <c r="B1" s="34" t="s">
        <v>205</v>
      </c>
      <c r="H1" s="96"/>
      <c r="BB1" s="79"/>
    </row>
    <row r="2" spans="2:66" s="40" customFormat="1" x14ac:dyDescent="0.35">
      <c r="B2" s="39"/>
      <c r="C2" s="41" t="s">
        <v>35</v>
      </c>
      <c r="D2" s="41" t="s">
        <v>36</v>
      </c>
      <c r="E2" s="41" t="s">
        <v>37</v>
      </c>
      <c r="F2" s="41" t="s">
        <v>38</v>
      </c>
      <c r="G2" s="41"/>
      <c r="H2" s="41" t="s">
        <v>39</v>
      </c>
      <c r="I2" s="41" t="s">
        <v>40</v>
      </c>
      <c r="J2" s="41" t="s">
        <v>41</v>
      </c>
      <c r="K2" s="41" t="s">
        <v>42</v>
      </c>
      <c r="M2" s="41" t="s">
        <v>43</v>
      </c>
      <c r="N2" s="41" t="s">
        <v>44</v>
      </c>
      <c r="O2" s="41" t="s">
        <v>45</v>
      </c>
      <c r="P2" s="41" t="s">
        <v>46</v>
      </c>
      <c r="R2" s="41" t="s">
        <v>47</v>
      </c>
      <c r="S2" s="41" t="s">
        <v>48</v>
      </c>
      <c r="T2" s="41" t="s">
        <v>49</v>
      </c>
      <c r="U2" s="41" t="s">
        <v>50</v>
      </c>
      <c r="W2" s="41" t="s">
        <v>51</v>
      </c>
      <c r="X2" s="41" t="s">
        <v>52</v>
      </c>
      <c r="Y2" s="41" t="s">
        <v>53</v>
      </c>
      <c r="Z2" s="41" t="s">
        <v>54</v>
      </c>
      <c r="AB2" s="41" t="s">
        <v>55</v>
      </c>
      <c r="AC2" s="41" t="s">
        <v>58</v>
      </c>
      <c r="AD2" s="41" t="s">
        <v>59</v>
      </c>
      <c r="AE2" s="41" t="s">
        <v>60</v>
      </c>
      <c r="AG2" s="41" t="s">
        <v>61</v>
      </c>
      <c r="AH2" s="41" t="s">
        <v>56</v>
      </c>
      <c r="AI2" s="41" t="s">
        <v>62</v>
      </c>
      <c r="AJ2" s="41" t="s">
        <v>63</v>
      </c>
      <c r="AL2" s="41" t="s">
        <v>64</v>
      </c>
      <c r="AM2" s="41" t="s">
        <v>65</v>
      </c>
      <c r="AN2" s="41" t="s">
        <v>57</v>
      </c>
      <c r="AO2" s="41" t="s">
        <v>66</v>
      </c>
      <c r="AQ2" s="41" t="s">
        <v>67</v>
      </c>
      <c r="AR2" s="41" t="s">
        <v>68</v>
      </c>
      <c r="AS2" s="41" t="s">
        <v>69</v>
      </c>
      <c r="AT2" s="41" t="s">
        <v>70</v>
      </c>
      <c r="AV2" s="41" t="s">
        <v>71</v>
      </c>
      <c r="AW2" s="41" t="s">
        <v>72</v>
      </c>
      <c r="AX2" s="41" t="s">
        <v>73</v>
      </c>
      <c r="AY2" s="41" t="s">
        <v>74</v>
      </c>
      <c r="BA2" s="103" t="s">
        <v>249</v>
      </c>
      <c r="BB2" s="103" t="s">
        <v>252</v>
      </c>
      <c r="BC2" s="103" t="s">
        <v>253</v>
      </c>
      <c r="BD2" s="103" t="s">
        <v>254</v>
      </c>
      <c r="BF2" s="103" t="s">
        <v>258</v>
      </c>
      <c r="BG2" s="103" t="s">
        <v>259</v>
      </c>
      <c r="BH2" s="103" t="s">
        <v>263</v>
      </c>
      <c r="BI2" s="103" t="s">
        <v>271</v>
      </c>
      <c r="BK2" s="103" t="s">
        <v>274</v>
      </c>
      <c r="BL2" s="103" t="s">
        <v>277</v>
      </c>
      <c r="BM2" s="103" t="s">
        <v>279</v>
      </c>
      <c r="BN2" s="103" t="s">
        <v>283</v>
      </c>
    </row>
    <row r="3" spans="2:66" x14ac:dyDescent="0.35">
      <c r="B3" s="4" t="s">
        <v>0</v>
      </c>
      <c r="C3" s="5">
        <f t="shared" ref="C3:F3" si="0">C4+C9+C13+C18+C24+C27</f>
        <v>99226.95</v>
      </c>
      <c r="D3" s="5">
        <f t="shared" si="0"/>
        <v>104605</v>
      </c>
      <c r="E3" s="5">
        <f t="shared" si="0"/>
        <v>110363</v>
      </c>
      <c r="F3" s="5">
        <f t="shared" si="0"/>
        <v>118009</v>
      </c>
      <c r="G3" s="1"/>
      <c r="H3" s="5">
        <f t="shared" ref="H3:Z3" si="1">H4+H9+H13+H18+H24+H27</f>
        <v>122996</v>
      </c>
      <c r="I3" s="5">
        <f t="shared" si="1"/>
        <v>130586</v>
      </c>
      <c r="J3" s="5">
        <f t="shared" si="1"/>
        <v>136306</v>
      </c>
      <c r="K3" s="5">
        <f t="shared" si="1"/>
        <v>142507</v>
      </c>
      <c r="L3" s="1"/>
      <c r="M3" s="5">
        <f t="shared" si="1"/>
        <v>148290</v>
      </c>
      <c r="N3" s="5">
        <f t="shared" si="1"/>
        <v>161446</v>
      </c>
      <c r="O3" s="5">
        <f t="shared" si="1"/>
        <v>166658</v>
      </c>
      <c r="P3" s="5">
        <f t="shared" si="1"/>
        <v>224211</v>
      </c>
      <c r="R3" s="5">
        <f t="shared" si="1"/>
        <v>230592.99999999997</v>
      </c>
      <c r="S3" s="5">
        <f t="shared" si="1"/>
        <v>255762</v>
      </c>
      <c r="T3" s="5">
        <f t="shared" si="1"/>
        <v>260318</v>
      </c>
      <c r="U3" s="5">
        <f t="shared" si="1"/>
        <v>287818</v>
      </c>
      <c r="W3" s="5">
        <f t="shared" si="1"/>
        <v>296574</v>
      </c>
      <c r="X3" s="5">
        <f t="shared" si="1"/>
        <v>299412</v>
      </c>
      <c r="Y3" s="5">
        <f t="shared" si="1"/>
        <v>307501</v>
      </c>
      <c r="Z3" s="5">
        <f t="shared" si="1"/>
        <v>321818.00000000006</v>
      </c>
      <c r="AB3" s="5">
        <f t="shared" ref="AB3:AE3" si="2">AB4+AB9+AB13+AB18+AB24+AB27</f>
        <v>315565</v>
      </c>
      <c r="AC3" s="5">
        <f t="shared" si="2"/>
        <v>322552</v>
      </c>
      <c r="AD3" s="5">
        <f t="shared" si="2"/>
        <v>326093</v>
      </c>
      <c r="AE3" s="5">
        <f t="shared" si="2"/>
        <v>343537</v>
      </c>
      <c r="AG3" s="5">
        <f t="shared" ref="AG3:AW3" si="3">AG4+AG9+AG13+AG18+AG24+AG27</f>
        <v>353969.5</v>
      </c>
      <c r="AH3" s="5">
        <f t="shared" si="3"/>
        <v>383367.5</v>
      </c>
      <c r="AI3" s="5">
        <f t="shared" si="3"/>
        <v>395455.5</v>
      </c>
      <c r="AJ3" s="5">
        <f t="shared" si="3"/>
        <v>434049.97000000003</v>
      </c>
      <c r="AL3" s="5">
        <f t="shared" si="3"/>
        <v>454462.96</v>
      </c>
      <c r="AM3" s="5">
        <f t="shared" si="3"/>
        <v>501547.96</v>
      </c>
      <c r="AN3" s="5">
        <f t="shared" si="3"/>
        <v>515410.95999999996</v>
      </c>
      <c r="AO3" s="5">
        <f t="shared" si="3"/>
        <v>588561.96</v>
      </c>
      <c r="AQ3" s="5">
        <f t="shared" si="3"/>
        <v>605506.97</v>
      </c>
      <c r="AR3" s="5">
        <f t="shared" si="3"/>
        <v>672198.97</v>
      </c>
      <c r="AS3" s="5">
        <f t="shared" si="3"/>
        <v>681121.97</v>
      </c>
      <c r="AT3" s="5">
        <f t="shared" si="3"/>
        <v>722509.97000000009</v>
      </c>
      <c r="AV3" s="5">
        <f t="shared" si="3"/>
        <v>745829.99</v>
      </c>
      <c r="AW3" s="5">
        <f t="shared" si="3"/>
        <v>778407.99</v>
      </c>
      <c r="AX3" s="5">
        <f t="shared" ref="AX3" si="4">AX4+AX9+AX13+AX18+AX24+AX27</f>
        <v>798814</v>
      </c>
      <c r="AY3" s="5">
        <v>843473.00000000012</v>
      </c>
      <c r="BA3" s="5">
        <v>854998.00000000012</v>
      </c>
      <c r="BB3" s="5">
        <f t="shared" ref="BB3:BD3" si="5">BB4+BB9+BB13+BB18+BB24+BB27</f>
        <v>872686</v>
      </c>
      <c r="BC3" s="5">
        <f t="shared" si="5"/>
        <v>887958</v>
      </c>
      <c r="BD3" s="5">
        <f t="shared" si="5"/>
        <v>920724</v>
      </c>
      <c r="BF3" s="5">
        <v>913909</v>
      </c>
      <c r="BG3" s="5">
        <v>933695</v>
      </c>
      <c r="BH3" s="5">
        <v>939930</v>
      </c>
      <c r="BI3" s="5">
        <v>1000611</v>
      </c>
      <c r="BK3" s="5">
        <v>1000873</v>
      </c>
      <c r="BL3" s="5">
        <v>1034187</v>
      </c>
      <c r="BM3" s="5">
        <v>1035354</v>
      </c>
      <c r="BN3" s="5">
        <v>1091320</v>
      </c>
    </row>
    <row r="4" spans="2:66" outlineLevel="1" x14ac:dyDescent="0.35">
      <c r="B4" s="3" t="s">
        <v>1</v>
      </c>
      <c r="C4" s="6">
        <v>81275.95</v>
      </c>
      <c r="D4" s="6">
        <v>83724</v>
      </c>
      <c r="E4" s="6">
        <v>86815</v>
      </c>
      <c r="F4" s="6">
        <v>88695</v>
      </c>
      <c r="H4" s="6">
        <v>91213</v>
      </c>
      <c r="I4" s="6">
        <v>96732</v>
      </c>
      <c r="J4" s="6">
        <v>102354</v>
      </c>
      <c r="K4" s="6">
        <v>105080.00000000001</v>
      </c>
      <c r="M4" s="6">
        <v>110557</v>
      </c>
      <c r="N4" s="6">
        <v>117735.99999999999</v>
      </c>
      <c r="O4" s="6">
        <v>120658</v>
      </c>
      <c r="P4" s="6">
        <v>170086</v>
      </c>
      <c r="R4" s="6">
        <v>173859.99999999997</v>
      </c>
      <c r="S4" s="6">
        <v>195114</v>
      </c>
      <c r="T4" s="6">
        <v>201807</v>
      </c>
      <c r="U4" s="6">
        <v>221279.00000000003</v>
      </c>
      <c r="W4" s="6">
        <v>225734.00000000003</v>
      </c>
      <c r="X4" s="6">
        <v>228506</v>
      </c>
      <c r="Y4" s="6">
        <v>233048</v>
      </c>
      <c r="Z4" s="6">
        <v>245821.00000000006</v>
      </c>
      <c r="AB4" s="6">
        <v>238213</v>
      </c>
      <c r="AC4" s="6">
        <v>245530.00000000003</v>
      </c>
      <c r="AD4" s="6">
        <v>246107.00000000003</v>
      </c>
      <c r="AE4" s="6">
        <v>258549</v>
      </c>
      <c r="AG4" s="6">
        <v>267233</v>
      </c>
      <c r="AH4" s="6">
        <v>280352</v>
      </c>
      <c r="AI4" s="6">
        <v>284088</v>
      </c>
      <c r="AJ4" s="6">
        <v>309051.97000000003</v>
      </c>
      <c r="AL4" s="6">
        <v>324498.96000000002</v>
      </c>
      <c r="AM4" s="6">
        <v>351418.96</v>
      </c>
      <c r="AN4" s="6">
        <v>360132.95999999996</v>
      </c>
      <c r="AO4" s="6">
        <v>408791.95999999996</v>
      </c>
      <c r="AQ4" s="6">
        <v>419268.97</v>
      </c>
      <c r="AR4" s="6">
        <v>456531.97000000003</v>
      </c>
      <c r="AS4" s="6">
        <v>457404.97</v>
      </c>
      <c r="AT4" s="6">
        <v>475485.97000000009</v>
      </c>
      <c r="AU4" s="30"/>
      <c r="AV4" s="6">
        <v>488808.99</v>
      </c>
      <c r="AW4" s="6">
        <v>508643.99</v>
      </c>
      <c r="AX4" s="6">
        <v>515268</v>
      </c>
      <c r="AY4" s="6">
        <v>544716.00000000012</v>
      </c>
      <c r="BA4" s="6">
        <v>547998.00000000012</v>
      </c>
      <c r="BB4" s="6">
        <v>556090</v>
      </c>
      <c r="BC4" s="6">
        <v>549420</v>
      </c>
      <c r="BD4" s="6">
        <v>580550</v>
      </c>
      <c r="BF4" s="6">
        <v>566863</v>
      </c>
      <c r="BG4" s="6">
        <v>574917</v>
      </c>
      <c r="BH4" s="6">
        <v>575311</v>
      </c>
      <c r="BI4" s="6">
        <v>602107</v>
      </c>
      <c r="BK4" s="6">
        <v>598872</v>
      </c>
      <c r="BL4" s="6">
        <v>614533</v>
      </c>
      <c r="BM4" s="6">
        <v>607869</v>
      </c>
      <c r="BN4" s="6">
        <v>635406</v>
      </c>
    </row>
    <row r="5" spans="2:66" outlineLevel="2" x14ac:dyDescent="0.35">
      <c r="B5" s="2" t="s">
        <v>2</v>
      </c>
      <c r="C5" s="7">
        <v>69588.95</v>
      </c>
      <c r="D5" s="7">
        <v>70754</v>
      </c>
      <c r="E5" s="7">
        <v>73845</v>
      </c>
      <c r="F5" s="7">
        <v>74944</v>
      </c>
      <c r="H5" s="7">
        <v>77462</v>
      </c>
      <c r="I5" s="7">
        <v>82981</v>
      </c>
      <c r="J5" s="7">
        <v>88599</v>
      </c>
      <c r="K5" s="7">
        <v>90050.000000000015</v>
      </c>
      <c r="M5" s="7">
        <v>94173</v>
      </c>
      <c r="N5" s="7">
        <v>100735.99999999999</v>
      </c>
      <c r="O5" s="7">
        <v>103622</v>
      </c>
      <c r="P5" s="7">
        <v>144376</v>
      </c>
      <c r="R5" s="7">
        <v>148948.99999999997</v>
      </c>
      <c r="S5" s="7">
        <v>169368</v>
      </c>
      <c r="T5" s="7">
        <v>176172</v>
      </c>
      <c r="U5" s="7">
        <v>195651.00000000003</v>
      </c>
      <c r="W5" s="7">
        <v>200416.00000000003</v>
      </c>
      <c r="X5" s="7">
        <v>204894</v>
      </c>
      <c r="Y5" s="7">
        <v>208367</v>
      </c>
      <c r="Z5" s="7">
        <v>221795.00000000006</v>
      </c>
      <c r="AB5" s="7">
        <v>215101</v>
      </c>
      <c r="AC5" s="7">
        <v>222968.00000000003</v>
      </c>
      <c r="AD5" s="7">
        <v>224347.00000000003</v>
      </c>
      <c r="AE5" s="7">
        <v>236789</v>
      </c>
      <c r="AG5" s="7">
        <v>243387.00000000003</v>
      </c>
      <c r="AH5" s="7">
        <v>254904.00000000003</v>
      </c>
      <c r="AI5" s="7">
        <v>257555</v>
      </c>
      <c r="AJ5" s="7">
        <v>279403.97000000003</v>
      </c>
      <c r="AL5" s="7">
        <v>290677.96000000002</v>
      </c>
      <c r="AM5" s="7">
        <v>316561.96000000002</v>
      </c>
      <c r="AN5" s="7">
        <v>324009.95999999996</v>
      </c>
      <c r="AO5" s="7">
        <v>365516.95999999996</v>
      </c>
      <c r="AQ5" s="7">
        <v>376332.97</v>
      </c>
      <c r="AR5" s="7">
        <v>401063.97000000003</v>
      </c>
      <c r="AS5" s="7">
        <v>400015.97</v>
      </c>
      <c r="AT5" s="7">
        <v>413562.97000000009</v>
      </c>
      <c r="AU5" s="30"/>
      <c r="AV5" s="7">
        <v>423535.99</v>
      </c>
      <c r="AW5" s="7">
        <v>443524.99</v>
      </c>
      <c r="AX5" s="7">
        <v>443910</v>
      </c>
      <c r="AY5" s="7">
        <v>465049.00000000006</v>
      </c>
      <c r="BA5" s="7">
        <v>468331.00000000006</v>
      </c>
      <c r="BB5" s="7">
        <v>477372</v>
      </c>
      <c r="BC5" s="7">
        <v>471223</v>
      </c>
      <c r="BD5" s="7">
        <v>496576.00000000006</v>
      </c>
      <c r="BF5" s="7">
        <v>485288</v>
      </c>
      <c r="BG5" s="7">
        <v>492102</v>
      </c>
      <c r="BH5" s="7">
        <v>490484.99999999994</v>
      </c>
      <c r="BI5" s="7">
        <v>514002.99999999994</v>
      </c>
      <c r="BK5" s="7">
        <v>511515.00000000006</v>
      </c>
      <c r="BL5" s="7">
        <v>517970</v>
      </c>
      <c r="BM5" s="7">
        <v>507179.00000000006</v>
      </c>
      <c r="BN5" s="7">
        <v>529497</v>
      </c>
    </row>
    <row r="6" spans="2:66" outlineLevel="2" x14ac:dyDescent="0.35">
      <c r="B6" s="2" t="s">
        <v>3</v>
      </c>
      <c r="C6" s="7">
        <v>9412</v>
      </c>
      <c r="D6" s="7">
        <v>10184.000000000002</v>
      </c>
      <c r="E6" s="7">
        <v>10184.000000000002</v>
      </c>
      <c r="F6" s="7">
        <v>10461</v>
      </c>
      <c r="H6" s="7">
        <v>10461</v>
      </c>
      <c r="I6" s="7">
        <v>10461</v>
      </c>
      <c r="J6" s="7">
        <v>10465</v>
      </c>
      <c r="K6" s="7">
        <v>11740</v>
      </c>
      <c r="M6" s="7">
        <v>13122</v>
      </c>
      <c r="N6" s="7">
        <v>13200</v>
      </c>
      <c r="O6" s="7">
        <v>13242.999999999998</v>
      </c>
      <c r="P6" s="7">
        <v>18780.000000000004</v>
      </c>
      <c r="R6" s="7">
        <v>18821</v>
      </c>
      <c r="S6" s="7">
        <v>18837</v>
      </c>
      <c r="T6" s="7">
        <v>18837</v>
      </c>
      <c r="U6" s="7">
        <v>18830</v>
      </c>
      <c r="W6" s="7">
        <v>18247</v>
      </c>
      <c r="X6" s="7">
        <v>17221</v>
      </c>
      <c r="Y6" s="7">
        <v>18470.000000000004</v>
      </c>
      <c r="Z6" s="7">
        <v>17271</v>
      </c>
      <c r="AB6" s="7">
        <v>16504</v>
      </c>
      <c r="AC6" s="7">
        <v>15954</v>
      </c>
      <c r="AD6" s="7">
        <v>15152.000000000002</v>
      </c>
      <c r="AE6" s="7">
        <v>15152.000000000002</v>
      </c>
      <c r="AG6" s="7">
        <v>17238</v>
      </c>
      <c r="AH6" s="7">
        <v>18590</v>
      </c>
      <c r="AI6" s="7">
        <v>18590</v>
      </c>
      <c r="AJ6" s="7">
        <v>21492</v>
      </c>
      <c r="AL6" s="7">
        <v>23781</v>
      </c>
      <c r="AM6" s="7">
        <v>24817</v>
      </c>
      <c r="AN6" s="7">
        <v>25883</v>
      </c>
      <c r="AO6" s="7">
        <v>32696.999999999996</v>
      </c>
      <c r="AQ6" s="7">
        <v>32357.999999999996</v>
      </c>
      <c r="AR6" s="7">
        <v>32809</v>
      </c>
      <c r="AS6" s="7">
        <v>34260.000000000007</v>
      </c>
      <c r="AT6" s="7">
        <v>36853.999999999993</v>
      </c>
      <c r="AU6" s="30"/>
      <c r="AV6" s="7">
        <v>39394</v>
      </c>
      <c r="AW6" s="7">
        <v>39394</v>
      </c>
      <c r="AX6" s="7">
        <v>43263.999999999993</v>
      </c>
      <c r="AY6" s="7">
        <v>42741</v>
      </c>
      <c r="BA6" s="7">
        <v>42741</v>
      </c>
      <c r="BB6" s="7">
        <v>42741</v>
      </c>
      <c r="BC6" s="7">
        <v>42220</v>
      </c>
      <c r="BD6" s="7">
        <v>42741</v>
      </c>
      <c r="BF6" s="7">
        <v>42741</v>
      </c>
      <c r="BG6" s="7">
        <v>42741</v>
      </c>
      <c r="BH6" s="7">
        <v>42204</v>
      </c>
      <c r="BI6" s="7">
        <v>44314</v>
      </c>
      <c r="BK6" s="7">
        <v>41763.999999999993</v>
      </c>
      <c r="BL6" s="7">
        <v>45983.000000000007</v>
      </c>
      <c r="BM6" s="7">
        <v>46095</v>
      </c>
      <c r="BN6" s="7">
        <v>48187</v>
      </c>
    </row>
    <row r="7" spans="2:66" outlineLevel="2" x14ac:dyDescent="0.35">
      <c r="B7" s="2" t="s">
        <v>4</v>
      </c>
      <c r="C7" s="7">
        <v>0</v>
      </c>
      <c r="D7" s="7">
        <v>0</v>
      </c>
      <c r="E7" s="7">
        <v>0</v>
      </c>
      <c r="F7" s="7">
        <v>0</v>
      </c>
      <c r="H7" s="7">
        <v>0</v>
      </c>
      <c r="I7" s="7">
        <v>0</v>
      </c>
      <c r="J7" s="7">
        <v>0</v>
      </c>
      <c r="K7" s="7">
        <v>0</v>
      </c>
      <c r="M7" s="7">
        <v>0</v>
      </c>
      <c r="N7" s="7">
        <v>0</v>
      </c>
      <c r="O7" s="7">
        <v>0</v>
      </c>
      <c r="P7" s="7">
        <v>2230</v>
      </c>
      <c r="R7" s="7">
        <v>1417</v>
      </c>
      <c r="S7" s="7">
        <v>2236</v>
      </c>
      <c r="T7" s="7">
        <v>2125</v>
      </c>
      <c r="U7" s="7">
        <v>2125</v>
      </c>
      <c r="W7" s="7">
        <v>2393</v>
      </c>
      <c r="X7" s="7">
        <v>2399</v>
      </c>
      <c r="Y7" s="7">
        <v>2219</v>
      </c>
      <c r="Z7" s="7">
        <v>2389</v>
      </c>
      <c r="AB7" s="7">
        <v>2242</v>
      </c>
      <c r="AC7" s="7">
        <v>2242</v>
      </c>
      <c r="AD7" s="7">
        <v>2242</v>
      </c>
      <c r="AE7" s="7">
        <v>2242</v>
      </c>
      <c r="AG7" s="7">
        <v>2242</v>
      </c>
      <c r="AH7" s="7">
        <v>2492</v>
      </c>
      <c r="AI7" s="7">
        <v>2492</v>
      </c>
      <c r="AJ7" s="7">
        <v>2705</v>
      </c>
      <c r="AL7" s="7">
        <v>3647.0000000000005</v>
      </c>
      <c r="AM7" s="7">
        <v>3647.0000000000005</v>
      </c>
      <c r="AN7" s="7">
        <v>3647.0000000000005</v>
      </c>
      <c r="AO7" s="7">
        <v>3647.0000000000005</v>
      </c>
      <c r="AQ7" s="7">
        <v>3647.0000000000005</v>
      </c>
      <c r="AR7" s="7">
        <v>15728</v>
      </c>
      <c r="AS7" s="7">
        <v>16198</v>
      </c>
      <c r="AT7" s="7">
        <v>18137.999999999996</v>
      </c>
      <c r="AU7" s="30"/>
      <c r="AV7" s="7">
        <v>18947.999999999996</v>
      </c>
      <c r="AW7" s="7">
        <v>18947.999999999996</v>
      </c>
      <c r="AX7" s="7">
        <v>21777</v>
      </c>
      <c r="AY7" s="7">
        <v>24595.000000000004</v>
      </c>
      <c r="BA7" s="7">
        <v>24595.000000000004</v>
      </c>
      <c r="BB7" s="7">
        <v>24595.000000000004</v>
      </c>
      <c r="BC7" s="7">
        <v>24595.000000000004</v>
      </c>
      <c r="BD7" s="7">
        <v>27572.000000000004</v>
      </c>
      <c r="BF7" s="7">
        <v>26302</v>
      </c>
      <c r="BG7" s="7">
        <v>26052</v>
      </c>
      <c r="BH7" s="7">
        <v>25554</v>
      </c>
      <c r="BI7" s="7">
        <v>26721.999999999996</v>
      </c>
      <c r="BK7" s="7">
        <v>29466.999999999996</v>
      </c>
      <c r="BL7" s="7">
        <v>31798</v>
      </c>
      <c r="BM7" s="7">
        <v>32586.999999999996</v>
      </c>
      <c r="BN7" s="7">
        <v>33162</v>
      </c>
    </row>
    <row r="8" spans="2:66" outlineLevel="2" x14ac:dyDescent="0.35">
      <c r="B8" s="2" t="s">
        <v>5</v>
      </c>
      <c r="C8" s="7">
        <v>2275</v>
      </c>
      <c r="D8" s="7">
        <v>2786</v>
      </c>
      <c r="E8" s="7">
        <v>2786</v>
      </c>
      <c r="F8" s="7">
        <v>3290</v>
      </c>
      <c r="H8" s="7">
        <v>3290</v>
      </c>
      <c r="I8" s="7">
        <v>3290</v>
      </c>
      <c r="J8" s="7">
        <v>3290</v>
      </c>
      <c r="K8" s="7">
        <v>3290</v>
      </c>
      <c r="M8" s="7">
        <v>3262</v>
      </c>
      <c r="N8" s="7">
        <v>3800</v>
      </c>
      <c r="O8" s="7">
        <v>3793</v>
      </c>
      <c r="P8" s="7">
        <v>4700</v>
      </c>
      <c r="R8" s="7">
        <v>4673</v>
      </c>
      <c r="S8" s="7">
        <v>4673</v>
      </c>
      <c r="T8" s="7">
        <v>4673</v>
      </c>
      <c r="U8" s="7">
        <v>4673</v>
      </c>
      <c r="W8" s="7">
        <v>4678</v>
      </c>
      <c r="X8" s="7">
        <v>3992</v>
      </c>
      <c r="Y8" s="7">
        <v>3992</v>
      </c>
      <c r="Z8" s="7">
        <v>4366</v>
      </c>
      <c r="AB8" s="7">
        <v>4366</v>
      </c>
      <c r="AC8" s="7">
        <v>4366</v>
      </c>
      <c r="AD8" s="7">
        <v>4366</v>
      </c>
      <c r="AE8" s="7">
        <v>4366</v>
      </c>
      <c r="AG8" s="7">
        <v>4366</v>
      </c>
      <c r="AH8" s="7">
        <v>4366</v>
      </c>
      <c r="AI8" s="7">
        <v>5451</v>
      </c>
      <c r="AJ8" s="7">
        <v>5451</v>
      </c>
      <c r="AL8" s="7">
        <v>6393</v>
      </c>
      <c r="AM8" s="7">
        <v>6393</v>
      </c>
      <c r="AN8" s="7">
        <v>6593</v>
      </c>
      <c r="AO8" s="7">
        <v>6931</v>
      </c>
      <c r="AQ8" s="7">
        <v>6931</v>
      </c>
      <c r="AR8" s="7">
        <v>6931</v>
      </c>
      <c r="AS8" s="7">
        <v>6931</v>
      </c>
      <c r="AT8" s="7">
        <v>6931</v>
      </c>
      <c r="AU8" s="30"/>
      <c r="AV8" s="7">
        <v>6931</v>
      </c>
      <c r="AW8" s="7">
        <v>6777</v>
      </c>
      <c r="AX8" s="7">
        <v>6317</v>
      </c>
      <c r="AY8" s="7">
        <v>12330.999999999998</v>
      </c>
      <c r="BA8" s="7">
        <v>12330.999999999998</v>
      </c>
      <c r="BB8" s="7">
        <v>11381.999999999998</v>
      </c>
      <c r="BC8" s="7">
        <v>11381.999999999998</v>
      </c>
      <c r="BD8" s="7">
        <v>13660.999999999998</v>
      </c>
      <c r="BF8" s="7">
        <v>12532</v>
      </c>
      <c r="BG8" s="7">
        <v>14021.999999999998</v>
      </c>
      <c r="BH8" s="7">
        <v>17067.999999999996</v>
      </c>
      <c r="BI8" s="7">
        <v>17067.999999999996</v>
      </c>
      <c r="BK8" s="7">
        <v>16126.000000000002</v>
      </c>
      <c r="BL8" s="7">
        <v>18782</v>
      </c>
      <c r="BM8" s="7">
        <v>22008.000000000004</v>
      </c>
      <c r="BN8" s="7">
        <v>24560.000000000004</v>
      </c>
    </row>
    <row r="9" spans="2:66" outlineLevel="1" x14ac:dyDescent="0.35">
      <c r="B9" s="3" t="s">
        <v>6</v>
      </c>
      <c r="C9" s="6">
        <v>11692</v>
      </c>
      <c r="D9" s="6">
        <v>11788</v>
      </c>
      <c r="E9" s="6">
        <v>12777</v>
      </c>
      <c r="F9" s="6">
        <v>12777</v>
      </c>
      <c r="H9" s="6">
        <f t="shared" ref="H9:J9" si="6">H10+H11+H12</f>
        <v>13082</v>
      </c>
      <c r="I9" s="6">
        <f t="shared" si="6"/>
        <v>14997</v>
      </c>
      <c r="J9" s="6">
        <f t="shared" si="6"/>
        <v>14997</v>
      </c>
      <c r="K9" s="6">
        <v>15077</v>
      </c>
      <c r="M9" s="6">
        <v>15109</v>
      </c>
      <c r="N9" s="6">
        <v>14700</v>
      </c>
      <c r="O9" s="6">
        <v>16233</v>
      </c>
      <c r="P9" s="6">
        <v>17892</v>
      </c>
      <c r="R9" s="6">
        <v>18873</v>
      </c>
      <c r="S9" s="6">
        <v>20100</v>
      </c>
      <c r="T9" s="6">
        <v>19946</v>
      </c>
      <c r="U9" s="6">
        <v>21434</v>
      </c>
      <c r="W9" s="6">
        <v>21527</v>
      </c>
      <c r="X9" s="6">
        <v>21860</v>
      </c>
      <c r="Y9" s="6">
        <v>21860</v>
      </c>
      <c r="Z9" s="6">
        <v>21618</v>
      </c>
      <c r="AB9" s="6">
        <v>21974</v>
      </c>
      <c r="AC9" s="6">
        <v>21774</v>
      </c>
      <c r="AD9" s="6">
        <v>23679</v>
      </c>
      <c r="AE9" s="6">
        <v>24135</v>
      </c>
      <c r="AG9" s="6">
        <v>23633</v>
      </c>
      <c r="AH9" s="6">
        <v>23761</v>
      </c>
      <c r="AI9" s="6">
        <v>24265</v>
      </c>
      <c r="AJ9" s="6">
        <v>24265</v>
      </c>
      <c r="AL9" s="6">
        <v>22486</v>
      </c>
      <c r="AM9" s="6">
        <v>26677</v>
      </c>
      <c r="AN9" s="6">
        <v>27529</v>
      </c>
      <c r="AO9" s="6">
        <v>27164</v>
      </c>
      <c r="AQ9" s="6">
        <v>27164</v>
      </c>
      <c r="AR9" s="6">
        <v>33676</v>
      </c>
      <c r="AS9" s="6">
        <v>33331</v>
      </c>
      <c r="AT9" s="6">
        <v>36445</v>
      </c>
      <c r="AU9" s="30"/>
      <c r="AV9" s="6">
        <v>36513</v>
      </c>
      <c r="AW9" s="6">
        <v>36513</v>
      </c>
      <c r="AX9" s="6">
        <v>34615</v>
      </c>
      <c r="AY9" s="6">
        <v>38165</v>
      </c>
      <c r="BA9" s="6">
        <v>38165</v>
      </c>
      <c r="BB9" s="6">
        <v>38165</v>
      </c>
      <c r="BC9" s="6">
        <v>38165</v>
      </c>
      <c r="BD9" s="6">
        <v>39541</v>
      </c>
      <c r="BF9" s="6">
        <v>39541</v>
      </c>
      <c r="BG9" s="6">
        <v>39939</v>
      </c>
      <c r="BH9" s="6">
        <v>38489</v>
      </c>
      <c r="BI9" s="6">
        <v>43009</v>
      </c>
      <c r="BK9" s="6">
        <v>42350</v>
      </c>
      <c r="BL9" s="6">
        <v>44780</v>
      </c>
      <c r="BM9" s="6">
        <v>43465</v>
      </c>
      <c r="BN9" s="6">
        <v>43465</v>
      </c>
    </row>
    <row r="10" spans="2:66" outlineLevel="2" x14ac:dyDescent="0.35">
      <c r="B10" s="2" t="s">
        <v>7</v>
      </c>
      <c r="C10" s="7">
        <v>5145</v>
      </c>
      <c r="D10" s="7">
        <v>5118</v>
      </c>
      <c r="E10" s="7">
        <v>5118</v>
      </c>
      <c r="F10" s="7">
        <v>5118</v>
      </c>
      <c r="H10" s="7">
        <v>5423</v>
      </c>
      <c r="I10" s="7">
        <v>6639</v>
      </c>
      <c r="J10" s="7">
        <v>6639</v>
      </c>
      <c r="K10" s="7">
        <v>6718.9999999999991</v>
      </c>
      <c r="M10" s="7">
        <v>6705.9999999999991</v>
      </c>
      <c r="N10" s="7">
        <v>6700</v>
      </c>
      <c r="O10" s="7">
        <v>6705</v>
      </c>
      <c r="P10" s="7">
        <v>8442</v>
      </c>
      <c r="R10" s="7">
        <v>8648</v>
      </c>
      <c r="S10" s="7">
        <v>8648</v>
      </c>
      <c r="T10" s="7">
        <v>8643</v>
      </c>
      <c r="U10" s="7">
        <v>10131</v>
      </c>
      <c r="W10" s="7">
        <v>10231</v>
      </c>
      <c r="X10" s="7">
        <v>10231</v>
      </c>
      <c r="Y10" s="7">
        <v>10231</v>
      </c>
      <c r="Z10" s="7">
        <v>10231</v>
      </c>
      <c r="AB10" s="7">
        <v>10354.000000000002</v>
      </c>
      <c r="AC10" s="7">
        <v>10154</v>
      </c>
      <c r="AD10" s="7">
        <v>10389</v>
      </c>
      <c r="AE10" s="7">
        <v>10389.000000000002</v>
      </c>
      <c r="AG10" s="7">
        <v>10167.000000000002</v>
      </c>
      <c r="AH10" s="7">
        <v>10168.000000000002</v>
      </c>
      <c r="AI10" s="7">
        <v>10397</v>
      </c>
      <c r="AJ10" s="7">
        <v>10397</v>
      </c>
      <c r="AL10" s="7">
        <v>9640</v>
      </c>
      <c r="AM10" s="7">
        <v>10983</v>
      </c>
      <c r="AN10" s="7">
        <v>10983</v>
      </c>
      <c r="AO10" s="7">
        <v>10618</v>
      </c>
      <c r="AQ10" s="7">
        <v>10618</v>
      </c>
      <c r="AR10" s="7">
        <v>11874.000000000002</v>
      </c>
      <c r="AS10" s="7">
        <v>11874.000000000002</v>
      </c>
      <c r="AT10" s="7">
        <v>11874.000000000002</v>
      </c>
      <c r="AU10" s="30"/>
      <c r="AV10" s="7">
        <v>11942.000000000002</v>
      </c>
      <c r="AW10" s="7">
        <v>11942.000000000002</v>
      </c>
      <c r="AX10" s="7">
        <v>10043.999999999998</v>
      </c>
      <c r="AY10" s="7">
        <v>13594.000000000002</v>
      </c>
      <c r="BA10" s="7">
        <v>13594.000000000002</v>
      </c>
      <c r="BB10" s="7">
        <v>13594.000000000002</v>
      </c>
      <c r="BC10" s="7">
        <v>13594.000000000002</v>
      </c>
      <c r="BD10" s="7">
        <v>14970</v>
      </c>
      <c r="BF10" s="7">
        <v>14970</v>
      </c>
      <c r="BG10" s="7">
        <v>14970</v>
      </c>
      <c r="BH10" s="7">
        <v>14970</v>
      </c>
      <c r="BI10" s="7">
        <v>14970</v>
      </c>
      <c r="BK10" s="7">
        <v>14970</v>
      </c>
      <c r="BL10" s="7">
        <v>14970</v>
      </c>
      <c r="BM10" s="7">
        <v>12512.999999999998</v>
      </c>
      <c r="BN10" s="7">
        <v>12512.999999999998</v>
      </c>
    </row>
    <row r="11" spans="2:66" outlineLevel="2" x14ac:dyDescent="0.35">
      <c r="B11" s="2" t="s">
        <v>8</v>
      </c>
      <c r="C11" s="7">
        <v>3392</v>
      </c>
      <c r="D11" s="7">
        <v>3090</v>
      </c>
      <c r="E11" s="7">
        <v>4078.9999999999995</v>
      </c>
      <c r="F11" s="7">
        <v>4078.9999999999995</v>
      </c>
      <c r="H11" s="7">
        <v>4079</v>
      </c>
      <c r="I11" s="7">
        <v>4077</v>
      </c>
      <c r="J11" s="7">
        <v>4077</v>
      </c>
      <c r="K11" s="7">
        <v>4077</v>
      </c>
      <c r="M11" s="7">
        <v>4077</v>
      </c>
      <c r="N11" s="7">
        <v>4000</v>
      </c>
      <c r="O11" s="7">
        <v>4077</v>
      </c>
      <c r="P11" s="7">
        <v>4000</v>
      </c>
      <c r="R11" s="7">
        <v>4534</v>
      </c>
      <c r="S11" s="7">
        <v>4563</v>
      </c>
      <c r="T11" s="7">
        <v>4564</v>
      </c>
      <c r="U11" s="7">
        <v>4564</v>
      </c>
      <c r="W11" s="7">
        <v>4557</v>
      </c>
      <c r="X11" s="7">
        <v>4557</v>
      </c>
      <c r="Y11" s="7">
        <v>4557</v>
      </c>
      <c r="Z11" s="7">
        <v>4557</v>
      </c>
      <c r="AB11" s="7">
        <v>4557</v>
      </c>
      <c r="AC11" s="7">
        <v>4557</v>
      </c>
      <c r="AD11" s="7">
        <v>6029</v>
      </c>
      <c r="AE11" s="7">
        <v>6229</v>
      </c>
      <c r="AG11" s="7">
        <v>5949</v>
      </c>
      <c r="AH11" s="7">
        <v>5949</v>
      </c>
      <c r="AI11" s="7">
        <v>5949</v>
      </c>
      <c r="AJ11" s="7">
        <v>5949</v>
      </c>
      <c r="AL11" s="7">
        <v>5949</v>
      </c>
      <c r="AM11" s="7">
        <v>7347</v>
      </c>
      <c r="AN11" s="7">
        <v>7347</v>
      </c>
      <c r="AO11" s="7">
        <v>7347</v>
      </c>
      <c r="AQ11" s="7">
        <v>7347</v>
      </c>
      <c r="AR11" s="7">
        <v>10661</v>
      </c>
      <c r="AS11" s="7">
        <v>10661</v>
      </c>
      <c r="AT11" s="7">
        <v>10661</v>
      </c>
      <c r="AU11" s="30"/>
      <c r="AV11" s="7">
        <v>10661</v>
      </c>
      <c r="AW11" s="7">
        <v>10661</v>
      </c>
      <c r="AX11" s="7">
        <v>10661</v>
      </c>
      <c r="AY11" s="7">
        <v>10661</v>
      </c>
      <c r="BA11" s="7">
        <v>10661</v>
      </c>
      <c r="BB11" s="7">
        <v>10661</v>
      </c>
      <c r="BC11" s="7">
        <v>10661</v>
      </c>
      <c r="BD11" s="7">
        <v>10661</v>
      </c>
      <c r="BF11" s="7">
        <v>10661</v>
      </c>
      <c r="BG11" s="7">
        <v>10661</v>
      </c>
      <c r="BH11" s="7">
        <v>10661</v>
      </c>
      <c r="BI11" s="7">
        <v>10661</v>
      </c>
      <c r="BK11" s="7">
        <v>10661</v>
      </c>
      <c r="BL11" s="7">
        <v>10661</v>
      </c>
      <c r="BM11" s="7">
        <v>10661</v>
      </c>
      <c r="BN11" s="7">
        <v>10661</v>
      </c>
    </row>
    <row r="12" spans="2:66" outlineLevel="2" x14ac:dyDescent="0.35">
      <c r="B12" s="2" t="s">
        <v>9</v>
      </c>
      <c r="C12" s="7">
        <v>3155</v>
      </c>
      <c r="D12" s="7">
        <v>3580</v>
      </c>
      <c r="E12" s="7">
        <v>3580</v>
      </c>
      <c r="F12" s="7">
        <v>3580</v>
      </c>
      <c r="H12" s="7">
        <v>3580</v>
      </c>
      <c r="I12" s="7">
        <v>4281</v>
      </c>
      <c r="J12" s="7">
        <v>4281</v>
      </c>
      <c r="K12" s="7">
        <v>4281</v>
      </c>
      <c r="M12" s="7">
        <v>4326.0000000000009</v>
      </c>
      <c r="N12" s="7">
        <v>4000</v>
      </c>
      <c r="O12" s="7">
        <v>5451</v>
      </c>
      <c r="P12" s="7">
        <v>5450</v>
      </c>
      <c r="R12" s="7">
        <v>5691</v>
      </c>
      <c r="S12" s="7">
        <v>6889</v>
      </c>
      <c r="T12" s="7">
        <v>6739</v>
      </c>
      <c r="U12" s="7">
        <v>6739</v>
      </c>
      <c r="W12" s="7">
        <v>6739</v>
      </c>
      <c r="X12" s="7">
        <v>7072</v>
      </c>
      <c r="Y12" s="7">
        <v>7072</v>
      </c>
      <c r="Z12" s="7">
        <v>6830</v>
      </c>
      <c r="AB12" s="7">
        <v>7063</v>
      </c>
      <c r="AC12" s="7">
        <v>7063</v>
      </c>
      <c r="AD12" s="7">
        <v>7261</v>
      </c>
      <c r="AE12" s="7">
        <v>7516.9999999999991</v>
      </c>
      <c r="AG12" s="7">
        <v>7516.9999999999991</v>
      </c>
      <c r="AH12" s="7">
        <v>7644</v>
      </c>
      <c r="AI12" s="7">
        <v>7919</v>
      </c>
      <c r="AJ12" s="7">
        <v>7919</v>
      </c>
      <c r="AL12" s="7">
        <v>6896.9999999999991</v>
      </c>
      <c r="AM12" s="7">
        <v>8347.0000000000018</v>
      </c>
      <c r="AN12" s="7">
        <v>9198.9999999999982</v>
      </c>
      <c r="AO12" s="7">
        <v>9198.9999999999982</v>
      </c>
      <c r="AQ12" s="7">
        <v>9198.9999999999982</v>
      </c>
      <c r="AR12" s="7">
        <v>11141</v>
      </c>
      <c r="AS12" s="7">
        <v>10796.000000000002</v>
      </c>
      <c r="AT12" s="7">
        <v>13910</v>
      </c>
      <c r="AU12" s="30"/>
      <c r="AV12" s="7">
        <v>13910</v>
      </c>
      <c r="AW12" s="7">
        <v>13910</v>
      </c>
      <c r="AX12" s="7">
        <v>13910</v>
      </c>
      <c r="AY12" s="7">
        <v>13910</v>
      </c>
      <c r="BA12" s="7">
        <v>13910</v>
      </c>
      <c r="BB12" s="7">
        <v>13910</v>
      </c>
      <c r="BC12" s="7">
        <v>13910</v>
      </c>
      <c r="BD12" s="7">
        <v>13910</v>
      </c>
      <c r="BF12" s="7">
        <v>13910</v>
      </c>
      <c r="BG12" s="7">
        <v>14308</v>
      </c>
      <c r="BH12" s="7">
        <v>12857.999999999998</v>
      </c>
      <c r="BI12" s="7">
        <v>17378</v>
      </c>
      <c r="BK12" s="7">
        <v>16719</v>
      </c>
      <c r="BL12" s="7">
        <v>19149</v>
      </c>
      <c r="BM12" s="7">
        <v>20290.999999999996</v>
      </c>
      <c r="BN12" s="7">
        <v>20290.999999999996</v>
      </c>
    </row>
    <row r="13" spans="2:66" outlineLevel="1" x14ac:dyDescent="0.35">
      <c r="B13" s="3" t="s">
        <v>14</v>
      </c>
      <c r="C13" s="6">
        <v>6259</v>
      </c>
      <c r="D13" s="6">
        <v>9093</v>
      </c>
      <c r="E13" s="6">
        <v>10771</v>
      </c>
      <c r="F13" s="6">
        <v>16537</v>
      </c>
      <c r="H13" s="6">
        <f t="shared" ref="H13:J13" si="7">H14+H15</f>
        <v>18701</v>
      </c>
      <c r="I13" s="6">
        <f t="shared" si="7"/>
        <v>18857</v>
      </c>
      <c r="J13" s="6">
        <f t="shared" si="7"/>
        <v>18955</v>
      </c>
      <c r="K13" s="6">
        <v>22350</v>
      </c>
      <c r="M13" s="6">
        <v>22624</v>
      </c>
      <c r="N13" s="6">
        <v>26810.000000000004</v>
      </c>
      <c r="O13" s="6">
        <v>26685.999999999996</v>
      </c>
      <c r="P13" s="6">
        <v>31594</v>
      </c>
      <c r="R13" s="6">
        <v>32053</v>
      </c>
      <c r="S13" s="6">
        <v>33541</v>
      </c>
      <c r="T13" s="6">
        <v>32758</v>
      </c>
      <c r="U13" s="6">
        <v>37695</v>
      </c>
      <c r="W13" s="6">
        <v>39543</v>
      </c>
      <c r="X13" s="6">
        <v>39276</v>
      </c>
      <c r="Y13" s="6">
        <v>41367</v>
      </c>
      <c r="Z13" s="6">
        <v>43027.000000000007</v>
      </c>
      <c r="AB13" s="6">
        <v>44026</v>
      </c>
      <c r="AC13" s="6">
        <v>43776</v>
      </c>
      <c r="AD13" s="6">
        <v>45066</v>
      </c>
      <c r="AE13" s="6">
        <v>50674</v>
      </c>
      <c r="AG13" s="6">
        <v>53137.5</v>
      </c>
      <c r="AH13" s="6">
        <v>69330.5</v>
      </c>
      <c r="AI13" s="6">
        <v>80108.5</v>
      </c>
      <c r="AJ13" s="6">
        <v>93738.999999999985</v>
      </c>
      <c r="AL13" s="6">
        <v>99247</v>
      </c>
      <c r="AM13" s="6">
        <v>114981</v>
      </c>
      <c r="AN13" s="6">
        <v>119278</v>
      </c>
      <c r="AO13" s="6">
        <v>142357.99999999997</v>
      </c>
      <c r="AQ13" s="6">
        <v>148826</v>
      </c>
      <c r="AR13" s="6">
        <v>170226</v>
      </c>
      <c r="AS13" s="6">
        <v>173178</v>
      </c>
      <c r="AT13" s="6">
        <v>180349</v>
      </c>
      <c r="AU13" s="30"/>
      <c r="AV13" s="6">
        <v>181177.00000000003</v>
      </c>
      <c r="AW13" s="6">
        <v>183248</v>
      </c>
      <c r="AX13" s="6">
        <v>187694</v>
      </c>
      <c r="AY13" s="6">
        <v>193940</v>
      </c>
      <c r="BA13" s="6">
        <v>194692.99999999997</v>
      </c>
      <c r="BB13" s="6">
        <v>196889.99999999997</v>
      </c>
      <c r="BC13" s="6">
        <v>203971</v>
      </c>
      <c r="BD13" s="6">
        <v>207008</v>
      </c>
      <c r="BF13" s="6">
        <v>208216</v>
      </c>
      <c r="BG13" s="6">
        <v>216526</v>
      </c>
      <c r="BH13" s="6">
        <v>218720.00000000003</v>
      </c>
      <c r="BI13" s="6">
        <v>247271</v>
      </c>
      <c r="BJ13" s="158"/>
      <c r="BK13" s="6">
        <v>247800.99999999997</v>
      </c>
      <c r="BL13" s="6">
        <v>254712</v>
      </c>
      <c r="BM13" s="6">
        <v>259027</v>
      </c>
      <c r="BN13" s="6">
        <v>275365</v>
      </c>
    </row>
    <row r="14" spans="2:66" outlineLevel="2" x14ac:dyDescent="0.35">
      <c r="B14" s="2" t="s">
        <v>15</v>
      </c>
      <c r="C14" s="7">
        <v>4316</v>
      </c>
      <c r="D14" s="7">
        <v>6900</v>
      </c>
      <c r="E14" s="7">
        <v>7570</v>
      </c>
      <c r="F14" s="7">
        <v>13336</v>
      </c>
      <c r="H14" s="7">
        <v>15500</v>
      </c>
      <c r="I14" s="7">
        <v>16194</v>
      </c>
      <c r="J14" s="7">
        <v>16659</v>
      </c>
      <c r="K14" s="7">
        <v>19700</v>
      </c>
      <c r="M14" s="7">
        <v>19912</v>
      </c>
      <c r="N14" s="7">
        <v>23310.000000000004</v>
      </c>
      <c r="O14" s="7">
        <v>23244.999999999996</v>
      </c>
      <c r="P14" s="7">
        <v>27694</v>
      </c>
      <c r="R14" s="7">
        <v>27707</v>
      </c>
      <c r="S14" s="7">
        <v>29195</v>
      </c>
      <c r="T14" s="7">
        <v>29206</v>
      </c>
      <c r="U14" s="7">
        <v>31918.999999999996</v>
      </c>
      <c r="W14" s="7">
        <v>32662</v>
      </c>
      <c r="X14" s="7">
        <v>32395.000000000004</v>
      </c>
      <c r="Y14" s="7">
        <v>32393</v>
      </c>
      <c r="Z14" s="7">
        <v>34050.000000000007</v>
      </c>
      <c r="AB14" s="7">
        <v>35049</v>
      </c>
      <c r="AC14" s="7">
        <v>35049</v>
      </c>
      <c r="AD14" s="7">
        <v>36339</v>
      </c>
      <c r="AE14" s="7">
        <v>41947</v>
      </c>
      <c r="AG14" s="7">
        <v>44410.5</v>
      </c>
      <c r="AH14" s="7">
        <v>59418.499999999993</v>
      </c>
      <c r="AI14" s="7">
        <v>67066.5</v>
      </c>
      <c r="AJ14" s="7">
        <v>76402.999999999985</v>
      </c>
      <c r="AL14" s="7">
        <v>81911</v>
      </c>
      <c r="AM14" s="7">
        <v>95924</v>
      </c>
      <c r="AN14" s="7">
        <v>97494</v>
      </c>
      <c r="AO14" s="7">
        <v>116737.99999999999</v>
      </c>
      <c r="AQ14" s="7">
        <v>120117</v>
      </c>
      <c r="AR14" s="7">
        <v>138848</v>
      </c>
      <c r="AS14" s="7">
        <v>141800</v>
      </c>
      <c r="AT14" s="7">
        <v>146012</v>
      </c>
      <c r="AU14" s="30"/>
      <c r="AV14" s="7">
        <v>151152.00000000003</v>
      </c>
      <c r="AW14" s="7">
        <v>151651</v>
      </c>
      <c r="AX14" s="7">
        <v>151651</v>
      </c>
      <c r="AY14" s="7">
        <v>157897</v>
      </c>
      <c r="BA14" s="7">
        <v>158649.99999999997</v>
      </c>
      <c r="BB14" s="7">
        <v>160061.99999999997</v>
      </c>
      <c r="BC14" s="7">
        <v>167143</v>
      </c>
      <c r="BD14" s="7">
        <v>170009</v>
      </c>
      <c r="BF14" s="7">
        <v>171217</v>
      </c>
      <c r="BG14" s="7">
        <v>175736</v>
      </c>
      <c r="BH14" s="7">
        <v>178152.00000000003</v>
      </c>
      <c r="BI14" s="7">
        <v>194426</v>
      </c>
      <c r="BK14" s="7">
        <v>194918.99999999997</v>
      </c>
      <c r="BL14" s="7">
        <v>196282</v>
      </c>
      <c r="BM14" s="7">
        <v>200153.00000000003</v>
      </c>
      <c r="BN14" s="7">
        <v>205892</v>
      </c>
    </row>
    <row r="15" spans="2:66" outlineLevel="2" x14ac:dyDescent="0.35">
      <c r="B15" s="2" t="s">
        <v>16</v>
      </c>
      <c r="C15" s="7">
        <v>1943</v>
      </c>
      <c r="D15" s="7">
        <v>2193</v>
      </c>
      <c r="E15" s="7">
        <v>3201</v>
      </c>
      <c r="F15" s="7">
        <v>3201</v>
      </c>
      <c r="H15" s="7">
        <v>3201</v>
      </c>
      <c r="I15" s="7">
        <v>2663</v>
      </c>
      <c r="J15" s="7">
        <v>2296</v>
      </c>
      <c r="K15" s="7">
        <v>2650.0000000000005</v>
      </c>
      <c r="M15" s="7">
        <v>2712</v>
      </c>
      <c r="N15" s="7">
        <v>3500</v>
      </c>
      <c r="O15" s="7">
        <v>3441</v>
      </c>
      <c r="P15" s="7">
        <v>3900.0000000000005</v>
      </c>
      <c r="R15" s="7">
        <v>4346</v>
      </c>
      <c r="S15" s="7">
        <v>4346</v>
      </c>
      <c r="T15" s="7">
        <v>3552</v>
      </c>
      <c r="U15" s="7">
        <v>5776</v>
      </c>
      <c r="W15" s="7">
        <v>6881</v>
      </c>
      <c r="X15" s="7">
        <v>6881</v>
      </c>
      <c r="Y15" s="7">
        <v>8974</v>
      </c>
      <c r="Z15" s="7">
        <v>8977</v>
      </c>
      <c r="AB15" s="7">
        <v>8977</v>
      </c>
      <c r="AC15" s="7">
        <v>8727</v>
      </c>
      <c r="AD15" s="7">
        <v>8727</v>
      </c>
      <c r="AE15" s="7">
        <v>8727</v>
      </c>
      <c r="AG15" s="7">
        <v>8727</v>
      </c>
      <c r="AH15" s="7">
        <v>9912</v>
      </c>
      <c r="AI15" s="7">
        <v>13042</v>
      </c>
      <c r="AJ15" s="7">
        <v>17336.000000000004</v>
      </c>
      <c r="AL15" s="7">
        <v>17336</v>
      </c>
      <c r="AM15" s="7">
        <v>19057</v>
      </c>
      <c r="AN15" s="7">
        <v>21784</v>
      </c>
      <c r="AO15" s="7">
        <v>25619.999999999996</v>
      </c>
      <c r="AQ15" s="7">
        <v>28709</v>
      </c>
      <c r="AR15" s="7">
        <v>31378</v>
      </c>
      <c r="AS15" s="7">
        <v>31378</v>
      </c>
      <c r="AT15" s="7">
        <v>34337</v>
      </c>
      <c r="AU15" s="30"/>
      <c r="AV15" s="7">
        <v>30025</v>
      </c>
      <c r="AW15" s="7">
        <v>31597</v>
      </c>
      <c r="AX15" s="7">
        <v>36043</v>
      </c>
      <c r="AY15" s="7">
        <v>36043</v>
      </c>
      <c r="BA15" s="7">
        <v>36043</v>
      </c>
      <c r="BB15" s="7">
        <v>36827.999999999993</v>
      </c>
      <c r="BC15" s="7">
        <v>36827.999999999993</v>
      </c>
      <c r="BD15" s="7">
        <v>36999</v>
      </c>
      <c r="BF15" s="7">
        <v>36999</v>
      </c>
      <c r="BG15" s="7">
        <v>38096</v>
      </c>
      <c r="BH15" s="7">
        <v>37873.999999999993</v>
      </c>
      <c r="BI15" s="7">
        <v>49288.999999999993</v>
      </c>
      <c r="BK15" s="7">
        <v>47544.999999999993</v>
      </c>
      <c r="BL15" s="7">
        <v>52914.999999999993</v>
      </c>
      <c r="BM15" s="7">
        <v>53358.999999999985</v>
      </c>
      <c r="BN15" s="7">
        <v>56283.999999999993</v>
      </c>
    </row>
    <row r="16" spans="2:66" outlineLevel="2" x14ac:dyDescent="0.35">
      <c r="B16" s="52" t="s">
        <v>260</v>
      </c>
      <c r="C16" s="7">
        <v>0</v>
      </c>
      <c r="D16" s="7">
        <v>0</v>
      </c>
      <c r="E16" s="7">
        <v>0</v>
      </c>
      <c r="F16" s="7">
        <v>0</v>
      </c>
      <c r="H16" s="7">
        <v>0</v>
      </c>
      <c r="I16" s="7">
        <v>0</v>
      </c>
      <c r="J16" s="7">
        <v>0</v>
      </c>
      <c r="K16" s="7">
        <v>0</v>
      </c>
      <c r="M16" s="7">
        <v>0</v>
      </c>
      <c r="N16" s="7">
        <v>0</v>
      </c>
      <c r="O16" s="7">
        <v>0</v>
      </c>
      <c r="P16" s="7">
        <v>0</v>
      </c>
      <c r="R16" s="7">
        <v>0</v>
      </c>
      <c r="S16" s="7">
        <v>0</v>
      </c>
      <c r="T16" s="7">
        <v>0</v>
      </c>
      <c r="U16" s="7">
        <v>0</v>
      </c>
      <c r="W16" s="7">
        <v>0</v>
      </c>
      <c r="X16" s="7">
        <v>0</v>
      </c>
      <c r="Y16" s="7">
        <v>0</v>
      </c>
      <c r="Z16" s="7">
        <v>0</v>
      </c>
      <c r="AB16" s="7">
        <v>0</v>
      </c>
      <c r="AC16" s="7">
        <v>0</v>
      </c>
      <c r="AD16" s="7">
        <v>0</v>
      </c>
      <c r="AE16" s="7">
        <v>0</v>
      </c>
      <c r="AG16" s="7">
        <v>0</v>
      </c>
      <c r="AH16" s="7">
        <v>0</v>
      </c>
      <c r="AI16" s="7">
        <v>0</v>
      </c>
      <c r="AJ16" s="7">
        <v>0</v>
      </c>
      <c r="AL16" s="7">
        <v>0</v>
      </c>
      <c r="AM16" s="7">
        <v>0</v>
      </c>
      <c r="AN16" s="7">
        <v>0</v>
      </c>
      <c r="AO16" s="7">
        <v>0</v>
      </c>
      <c r="AQ16" s="7">
        <v>0</v>
      </c>
      <c r="AR16" s="7">
        <v>0</v>
      </c>
      <c r="AS16" s="7">
        <v>0</v>
      </c>
      <c r="AT16" s="7">
        <v>0</v>
      </c>
      <c r="AU16" s="30"/>
      <c r="AV16" s="7">
        <v>0</v>
      </c>
      <c r="AW16" s="7">
        <v>0</v>
      </c>
      <c r="AX16" s="7">
        <v>0</v>
      </c>
      <c r="AY16" s="7">
        <v>0</v>
      </c>
      <c r="BA16" s="7">
        <v>0</v>
      </c>
      <c r="BB16" s="7">
        <v>0</v>
      </c>
      <c r="BC16" s="7">
        <v>0</v>
      </c>
      <c r="BD16" s="7">
        <v>0</v>
      </c>
      <c r="BF16" s="7">
        <v>0</v>
      </c>
      <c r="BG16" s="7">
        <v>2694</v>
      </c>
      <c r="BH16" s="7">
        <v>2694</v>
      </c>
      <c r="BI16" s="7">
        <v>3555.9999999999995</v>
      </c>
      <c r="BK16" s="7">
        <v>5337</v>
      </c>
      <c r="BL16" s="7">
        <v>5515</v>
      </c>
      <c r="BM16" s="7">
        <v>5515</v>
      </c>
      <c r="BN16" s="7">
        <v>5515</v>
      </c>
    </row>
    <row r="17" spans="2:66" outlineLevel="2" x14ac:dyDescent="0.35">
      <c r="B17" s="52" t="s">
        <v>284</v>
      </c>
      <c r="C17" s="7">
        <v>0</v>
      </c>
      <c r="D17" s="7">
        <v>0</v>
      </c>
      <c r="E17" s="7">
        <v>0</v>
      </c>
      <c r="F17" s="7">
        <v>0</v>
      </c>
      <c r="H17" s="7">
        <v>0</v>
      </c>
      <c r="I17" s="7">
        <v>0</v>
      </c>
      <c r="J17" s="7">
        <v>0</v>
      </c>
      <c r="K17" s="7">
        <v>0</v>
      </c>
      <c r="M17" s="7">
        <v>0</v>
      </c>
      <c r="N17" s="7">
        <v>0</v>
      </c>
      <c r="O17" s="7">
        <v>0</v>
      </c>
      <c r="P17" s="7">
        <v>0</v>
      </c>
      <c r="R17" s="7">
        <v>0</v>
      </c>
      <c r="S17" s="7">
        <v>0</v>
      </c>
      <c r="T17" s="7">
        <v>0</v>
      </c>
      <c r="U17" s="7">
        <v>0</v>
      </c>
      <c r="W17" s="7">
        <v>0</v>
      </c>
      <c r="X17" s="7">
        <v>0</v>
      </c>
      <c r="Y17" s="7">
        <v>0</v>
      </c>
      <c r="Z17" s="7">
        <v>0</v>
      </c>
      <c r="AB17" s="7">
        <v>0</v>
      </c>
      <c r="AC17" s="7">
        <v>0</v>
      </c>
      <c r="AD17" s="7">
        <v>0</v>
      </c>
      <c r="AE17" s="7">
        <v>0</v>
      </c>
      <c r="AG17" s="7">
        <v>0</v>
      </c>
      <c r="AH17" s="7">
        <v>0</v>
      </c>
      <c r="AI17" s="7">
        <v>0</v>
      </c>
      <c r="AJ17" s="7">
        <v>0</v>
      </c>
      <c r="AL17" s="7">
        <v>0</v>
      </c>
      <c r="AM17" s="7">
        <v>0</v>
      </c>
      <c r="AN17" s="7">
        <v>0</v>
      </c>
      <c r="AO17" s="7">
        <v>0</v>
      </c>
      <c r="AQ17" s="7">
        <v>0</v>
      </c>
      <c r="AR17" s="7">
        <v>0</v>
      </c>
      <c r="AS17" s="7">
        <v>0</v>
      </c>
      <c r="AT17" s="7">
        <v>0</v>
      </c>
      <c r="AU17" s="30"/>
      <c r="AV17" s="7">
        <v>0</v>
      </c>
      <c r="AW17" s="7">
        <v>0</v>
      </c>
      <c r="AX17" s="7">
        <v>0</v>
      </c>
      <c r="AY17" s="7">
        <v>0</v>
      </c>
      <c r="BA17" s="7">
        <v>0</v>
      </c>
      <c r="BB17" s="7">
        <v>0</v>
      </c>
      <c r="BC17" s="7">
        <v>0</v>
      </c>
      <c r="BD17" s="7">
        <v>0</v>
      </c>
      <c r="BF17" s="7">
        <v>0</v>
      </c>
      <c r="BG17" s="7">
        <v>0</v>
      </c>
      <c r="BH17" s="7">
        <v>0</v>
      </c>
      <c r="BI17" s="7">
        <v>0</v>
      </c>
      <c r="BK17" s="7">
        <v>0</v>
      </c>
      <c r="BL17" s="7">
        <v>0</v>
      </c>
      <c r="BM17" s="7">
        <v>0</v>
      </c>
      <c r="BN17" s="7">
        <v>7674</v>
      </c>
    </row>
    <row r="18" spans="2:66" outlineLevel="1" x14ac:dyDescent="0.35">
      <c r="B18" s="3" t="s">
        <v>10</v>
      </c>
      <c r="C18" s="6">
        <v>0</v>
      </c>
      <c r="D18" s="6">
        <v>0</v>
      </c>
      <c r="E18" s="6">
        <v>0</v>
      </c>
      <c r="F18" s="6">
        <v>0</v>
      </c>
      <c r="H18" s="6">
        <f t="shared" ref="H18:J18" si="8">H19+H21+H20</f>
        <v>0</v>
      </c>
      <c r="I18" s="6">
        <f t="shared" si="8"/>
        <v>0</v>
      </c>
      <c r="J18" s="6">
        <f t="shared" si="8"/>
        <v>0</v>
      </c>
      <c r="K18" s="6">
        <v>0</v>
      </c>
      <c r="M18" s="6">
        <v>0</v>
      </c>
      <c r="N18" s="6">
        <v>2200</v>
      </c>
      <c r="O18" s="6">
        <v>3081.0000000000005</v>
      </c>
      <c r="P18" s="6">
        <v>4639</v>
      </c>
      <c r="R18" s="6">
        <v>5807</v>
      </c>
      <c r="S18" s="6">
        <v>7007</v>
      </c>
      <c r="T18" s="6">
        <v>5807</v>
      </c>
      <c r="U18" s="6">
        <v>7409.9999999999991</v>
      </c>
      <c r="W18" s="6">
        <v>9770</v>
      </c>
      <c r="X18" s="6">
        <v>9770</v>
      </c>
      <c r="Y18" s="6">
        <v>11226</v>
      </c>
      <c r="Z18" s="6">
        <v>11352</v>
      </c>
      <c r="AB18" s="6">
        <v>11352</v>
      </c>
      <c r="AC18" s="6">
        <v>11472</v>
      </c>
      <c r="AD18" s="6">
        <v>11241</v>
      </c>
      <c r="AE18" s="6">
        <v>10179</v>
      </c>
      <c r="AG18" s="6">
        <v>9966</v>
      </c>
      <c r="AH18" s="6">
        <v>9924</v>
      </c>
      <c r="AI18" s="6">
        <v>6993.9999999999991</v>
      </c>
      <c r="AJ18" s="6">
        <v>6993.9999999999991</v>
      </c>
      <c r="AL18" s="6">
        <v>8231</v>
      </c>
      <c r="AM18" s="6">
        <v>8471</v>
      </c>
      <c r="AN18" s="6">
        <v>8471</v>
      </c>
      <c r="AO18" s="6">
        <v>10248</v>
      </c>
      <c r="AQ18" s="6">
        <v>10248</v>
      </c>
      <c r="AR18" s="6">
        <v>11765</v>
      </c>
      <c r="AS18" s="6">
        <v>14984</v>
      </c>
      <c r="AT18" s="6">
        <v>22592.000000000004</v>
      </c>
      <c r="AU18" s="30"/>
      <c r="AV18" s="6">
        <v>25792</v>
      </c>
      <c r="AW18" s="6">
        <v>32052</v>
      </c>
      <c r="AX18" s="6">
        <v>33488</v>
      </c>
      <c r="AY18" s="6">
        <v>34102</v>
      </c>
      <c r="BA18" s="6">
        <v>36820</v>
      </c>
      <c r="BB18" s="6">
        <v>39779</v>
      </c>
      <c r="BC18" s="6">
        <v>51107</v>
      </c>
      <c r="BD18" s="6">
        <v>48330</v>
      </c>
      <c r="BF18" s="6">
        <v>48330</v>
      </c>
      <c r="BG18" s="6">
        <v>48671</v>
      </c>
      <c r="BH18" s="6">
        <v>52326</v>
      </c>
      <c r="BI18" s="6">
        <v>53140</v>
      </c>
      <c r="BK18" s="6">
        <v>56766</v>
      </c>
      <c r="BL18" s="6">
        <v>65136</v>
      </c>
      <c r="BM18" s="6">
        <v>68665</v>
      </c>
      <c r="BN18" s="6">
        <v>81012</v>
      </c>
    </row>
    <row r="19" spans="2:66" outlineLevel="2" x14ac:dyDescent="0.35">
      <c r="B19" s="2" t="s">
        <v>11</v>
      </c>
      <c r="C19" s="7">
        <v>0</v>
      </c>
      <c r="D19" s="7">
        <v>0</v>
      </c>
      <c r="E19" s="7">
        <v>0</v>
      </c>
      <c r="F19" s="7">
        <v>0</v>
      </c>
      <c r="H19" s="7">
        <v>0</v>
      </c>
      <c r="I19" s="7">
        <v>0</v>
      </c>
      <c r="J19" s="7">
        <v>0</v>
      </c>
      <c r="K19" s="7">
        <v>0</v>
      </c>
      <c r="M19" s="7">
        <v>0</v>
      </c>
      <c r="N19" s="7">
        <v>0</v>
      </c>
      <c r="O19" s="7">
        <v>0</v>
      </c>
      <c r="P19" s="7">
        <v>0</v>
      </c>
      <c r="R19" s="7">
        <v>1212</v>
      </c>
      <c r="S19" s="7">
        <v>1212</v>
      </c>
      <c r="T19" s="7">
        <v>1212</v>
      </c>
      <c r="U19" s="7">
        <v>1212</v>
      </c>
      <c r="W19" s="7">
        <v>3573</v>
      </c>
      <c r="X19" s="7">
        <v>3573</v>
      </c>
      <c r="Y19" s="7">
        <v>3573</v>
      </c>
      <c r="Z19" s="7">
        <v>5084</v>
      </c>
      <c r="AB19" s="7">
        <v>5084</v>
      </c>
      <c r="AC19" s="7">
        <v>5204.0000000000009</v>
      </c>
      <c r="AD19" s="7">
        <v>5084.0000000000009</v>
      </c>
      <c r="AE19" s="7">
        <v>3872</v>
      </c>
      <c r="AG19" s="7">
        <v>3872</v>
      </c>
      <c r="AH19" s="7">
        <v>4062.0000000000005</v>
      </c>
      <c r="AI19" s="7">
        <v>3566.9999999999995</v>
      </c>
      <c r="AJ19" s="7">
        <v>3566.9999999999995</v>
      </c>
      <c r="AL19" s="7">
        <v>4804</v>
      </c>
      <c r="AM19" s="7">
        <v>5044.0000000000009</v>
      </c>
      <c r="AN19" s="7">
        <v>5044.0000000000009</v>
      </c>
      <c r="AO19" s="7">
        <v>6821</v>
      </c>
      <c r="AQ19" s="7">
        <v>6821</v>
      </c>
      <c r="AR19" s="7">
        <v>6821</v>
      </c>
      <c r="AS19" s="7">
        <v>9598</v>
      </c>
      <c r="AT19" s="7">
        <v>11411.000000000002</v>
      </c>
      <c r="AU19" s="30"/>
      <c r="AV19" s="7">
        <v>11411.000000000002</v>
      </c>
      <c r="AW19" s="7">
        <v>11411.000000000002</v>
      </c>
      <c r="AX19" s="7">
        <v>11411.000000000002</v>
      </c>
      <c r="AY19" s="7">
        <v>11411.000000000002</v>
      </c>
      <c r="BA19" s="7">
        <v>11411.000000000002</v>
      </c>
      <c r="BB19" s="7">
        <v>11411.000000000002</v>
      </c>
      <c r="BC19" s="7">
        <v>13704</v>
      </c>
      <c r="BD19" s="7">
        <v>10927</v>
      </c>
      <c r="BF19" s="7">
        <v>10927</v>
      </c>
      <c r="BG19" s="7">
        <v>10927</v>
      </c>
      <c r="BH19" s="7">
        <v>10927</v>
      </c>
      <c r="BI19" s="7">
        <v>11378</v>
      </c>
      <c r="BK19" s="7">
        <v>15004</v>
      </c>
      <c r="BL19" s="7">
        <v>15004</v>
      </c>
      <c r="BM19" s="7">
        <v>15004</v>
      </c>
      <c r="BN19" s="7">
        <v>15004</v>
      </c>
    </row>
    <row r="20" spans="2:66" outlineLevel="2" x14ac:dyDescent="0.35">
      <c r="B20" s="2" t="s">
        <v>12</v>
      </c>
      <c r="C20" s="7">
        <v>0</v>
      </c>
      <c r="D20" s="7">
        <v>0</v>
      </c>
      <c r="E20" s="7">
        <v>0</v>
      </c>
      <c r="F20" s="7">
        <v>0</v>
      </c>
      <c r="H20" s="7">
        <v>0</v>
      </c>
      <c r="I20" s="7">
        <v>0</v>
      </c>
      <c r="J20" s="7">
        <v>0</v>
      </c>
      <c r="K20" s="7">
        <v>0</v>
      </c>
      <c r="M20" s="7">
        <v>0</v>
      </c>
      <c r="N20" s="7">
        <v>2200</v>
      </c>
      <c r="O20" s="7">
        <v>3081.0000000000005</v>
      </c>
      <c r="P20" s="7">
        <v>4639</v>
      </c>
      <c r="R20" s="7">
        <v>4595</v>
      </c>
      <c r="S20" s="7">
        <v>5795</v>
      </c>
      <c r="T20" s="7">
        <v>4595</v>
      </c>
      <c r="U20" s="7">
        <v>6197.9999999999991</v>
      </c>
      <c r="W20" s="7">
        <v>6197</v>
      </c>
      <c r="X20" s="7">
        <v>6197</v>
      </c>
      <c r="Y20" s="7">
        <v>7653</v>
      </c>
      <c r="Z20" s="7">
        <v>6268</v>
      </c>
      <c r="AB20" s="7">
        <v>6268</v>
      </c>
      <c r="AC20" s="7">
        <v>6268</v>
      </c>
      <c r="AD20" s="7">
        <v>6157</v>
      </c>
      <c r="AE20" s="7">
        <v>6307</v>
      </c>
      <c r="AG20" s="7">
        <v>6094</v>
      </c>
      <c r="AH20" s="7">
        <v>5862</v>
      </c>
      <c r="AI20" s="7">
        <v>3426.9999999999995</v>
      </c>
      <c r="AJ20" s="7">
        <v>3426.9999999999995</v>
      </c>
      <c r="AL20" s="7">
        <v>3426.9999999999995</v>
      </c>
      <c r="AM20" s="7">
        <v>3426.9999999999995</v>
      </c>
      <c r="AN20" s="7">
        <v>3426.9999999999995</v>
      </c>
      <c r="AO20" s="7">
        <v>3426.9999999999995</v>
      </c>
      <c r="AQ20" s="7">
        <v>3426.9999999999995</v>
      </c>
      <c r="AR20" s="7">
        <v>4944</v>
      </c>
      <c r="AS20" s="7">
        <v>5386.0000000000009</v>
      </c>
      <c r="AT20" s="7">
        <v>7404.0000000000009</v>
      </c>
      <c r="AU20" s="30"/>
      <c r="AV20" s="7">
        <v>7590.9999999999991</v>
      </c>
      <c r="AW20" s="7">
        <v>13363.999999999998</v>
      </c>
      <c r="AX20" s="7">
        <v>14799.999999999998</v>
      </c>
      <c r="AY20" s="7">
        <v>15414</v>
      </c>
      <c r="BA20" s="7">
        <v>14696.999999999998</v>
      </c>
      <c r="BB20" s="7">
        <v>16793</v>
      </c>
      <c r="BC20" s="7">
        <v>25828</v>
      </c>
      <c r="BD20" s="7">
        <v>25828</v>
      </c>
      <c r="BF20" s="7">
        <v>25828</v>
      </c>
      <c r="BG20" s="7">
        <v>25828</v>
      </c>
      <c r="BH20" s="7">
        <v>26251</v>
      </c>
      <c r="BI20" s="7">
        <v>26251</v>
      </c>
      <c r="BK20" s="7">
        <v>26251</v>
      </c>
      <c r="BL20" s="7">
        <v>26251</v>
      </c>
      <c r="BM20" s="7">
        <v>26305</v>
      </c>
      <c r="BN20" s="7">
        <v>30494</v>
      </c>
    </row>
    <row r="21" spans="2:66" outlineLevel="2" x14ac:dyDescent="0.35">
      <c r="B21" s="2" t="s">
        <v>13</v>
      </c>
      <c r="C21" s="2">
        <v>0</v>
      </c>
      <c r="D21" s="2">
        <v>0</v>
      </c>
      <c r="E21" s="2">
        <v>0</v>
      </c>
      <c r="F21" s="7">
        <v>0</v>
      </c>
      <c r="H21" s="2">
        <v>0</v>
      </c>
      <c r="I21" s="2">
        <v>0</v>
      </c>
      <c r="J21" s="2">
        <v>0</v>
      </c>
      <c r="K21" s="7">
        <v>0</v>
      </c>
      <c r="M21" s="7">
        <v>0</v>
      </c>
      <c r="N21" s="2">
        <v>0</v>
      </c>
      <c r="O21" s="2">
        <v>0</v>
      </c>
      <c r="P21" s="7">
        <v>0</v>
      </c>
      <c r="R21" s="7">
        <v>0</v>
      </c>
      <c r="S21" s="2">
        <v>0</v>
      </c>
      <c r="T21" s="2">
        <v>0</v>
      </c>
      <c r="U21" s="7">
        <v>0</v>
      </c>
      <c r="W21" s="2">
        <v>0</v>
      </c>
      <c r="X21" s="2">
        <v>0</v>
      </c>
      <c r="Y21" s="2">
        <v>0</v>
      </c>
      <c r="Z21" s="7">
        <v>0</v>
      </c>
      <c r="AB21" s="2">
        <v>0</v>
      </c>
      <c r="AC21" s="2">
        <v>0</v>
      </c>
      <c r="AD21" s="2">
        <v>0</v>
      </c>
      <c r="AE21" s="7">
        <v>0</v>
      </c>
      <c r="AG21" s="7">
        <v>0</v>
      </c>
      <c r="AH21" s="2">
        <v>0</v>
      </c>
      <c r="AI21" s="2">
        <v>0</v>
      </c>
      <c r="AJ21" s="7">
        <v>0</v>
      </c>
      <c r="AL21" s="2">
        <v>0</v>
      </c>
      <c r="AM21" s="2">
        <v>0</v>
      </c>
      <c r="AN21" s="2">
        <v>0</v>
      </c>
      <c r="AO21" s="7">
        <v>0</v>
      </c>
      <c r="AQ21" s="7">
        <v>0</v>
      </c>
      <c r="AR21" s="7">
        <v>0</v>
      </c>
      <c r="AS21" s="7">
        <v>0</v>
      </c>
      <c r="AT21" s="7">
        <v>3777</v>
      </c>
      <c r="AU21" s="30"/>
      <c r="AV21" s="7">
        <v>6789.9999999999991</v>
      </c>
      <c r="AW21" s="7">
        <v>7276.9999999999991</v>
      </c>
      <c r="AX21" s="7">
        <v>7276.9999999999991</v>
      </c>
      <c r="AY21" s="7">
        <v>7276.9999999999991</v>
      </c>
      <c r="BA21" s="7">
        <v>10712</v>
      </c>
      <c r="BB21" s="7">
        <v>11575</v>
      </c>
      <c r="BC21" s="7">
        <v>11575</v>
      </c>
      <c r="BD21" s="7">
        <v>11575</v>
      </c>
      <c r="BF21" s="7">
        <v>11575</v>
      </c>
      <c r="BG21" s="7">
        <v>11915.999999999998</v>
      </c>
      <c r="BH21" s="7">
        <v>11619</v>
      </c>
      <c r="BI21" s="7">
        <v>11982</v>
      </c>
      <c r="BK21" s="7">
        <v>11982</v>
      </c>
      <c r="BL21" s="7">
        <v>14401</v>
      </c>
      <c r="BM21" s="7">
        <v>16104</v>
      </c>
      <c r="BN21" s="7">
        <v>19142</v>
      </c>
    </row>
    <row r="22" spans="2:66" outlineLevel="2" x14ac:dyDescent="0.35">
      <c r="B22" s="52" t="s">
        <v>261</v>
      </c>
      <c r="C22" s="2">
        <v>0</v>
      </c>
      <c r="D22" s="2">
        <v>0</v>
      </c>
      <c r="E22" s="2">
        <v>0</v>
      </c>
      <c r="F22" s="7">
        <v>0</v>
      </c>
      <c r="H22" s="2">
        <v>0</v>
      </c>
      <c r="I22" s="2">
        <v>0</v>
      </c>
      <c r="J22" s="2">
        <v>0</v>
      </c>
      <c r="K22" s="7">
        <v>0</v>
      </c>
      <c r="M22" s="7">
        <v>0</v>
      </c>
      <c r="N22" s="2">
        <v>0</v>
      </c>
      <c r="O22" s="2">
        <v>0</v>
      </c>
      <c r="P22" s="7">
        <v>0</v>
      </c>
      <c r="R22" s="7">
        <v>0</v>
      </c>
      <c r="S22" s="2">
        <v>0</v>
      </c>
      <c r="T22" s="2">
        <v>0</v>
      </c>
      <c r="U22" s="7">
        <v>0</v>
      </c>
      <c r="W22" s="2">
        <v>0</v>
      </c>
      <c r="X22" s="2">
        <v>0</v>
      </c>
      <c r="Y22" s="2">
        <v>0</v>
      </c>
      <c r="Z22" s="7">
        <v>0</v>
      </c>
      <c r="AB22" s="2">
        <v>0</v>
      </c>
      <c r="AC22" s="2">
        <v>0</v>
      </c>
      <c r="AD22" s="2">
        <v>0</v>
      </c>
      <c r="AE22" s="7">
        <v>0</v>
      </c>
      <c r="AG22" s="7">
        <v>0</v>
      </c>
      <c r="AH22" s="2">
        <v>0</v>
      </c>
      <c r="AI22" s="2">
        <v>0</v>
      </c>
      <c r="AJ22" s="7">
        <v>0</v>
      </c>
      <c r="AL22" s="2">
        <v>0</v>
      </c>
      <c r="AM22" s="2">
        <v>0</v>
      </c>
      <c r="AN22" s="2">
        <v>0</v>
      </c>
      <c r="AO22" s="7">
        <v>0</v>
      </c>
      <c r="AQ22" s="7">
        <v>0</v>
      </c>
      <c r="AR22" s="7">
        <v>0</v>
      </c>
      <c r="AS22" s="7">
        <v>0</v>
      </c>
      <c r="AT22" s="7">
        <v>0</v>
      </c>
      <c r="AU22" s="30"/>
      <c r="AV22" s="7">
        <v>0</v>
      </c>
      <c r="AW22" s="7">
        <v>0</v>
      </c>
      <c r="AX22" s="7">
        <v>0</v>
      </c>
      <c r="AY22" s="7">
        <v>0</v>
      </c>
      <c r="BA22" s="7">
        <v>0</v>
      </c>
      <c r="BB22" s="7">
        <v>0</v>
      </c>
      <c r="BC22" s="7">
        <v>0</v>
      </c>
      <c r="BD22" s="7">
        <v>0</v>
      </c>
      <c r="BF22" s="7">
        <v>0</v>
      </c>
      <c r="BG22" s="7">
        <v>0</v>
      </c>
      <c r="BH22" s="7">
        <v>3529</v>
      </c>
      <c r="BI22" s="7">
        <v>3529</v>
      </c>
      <c r="BK22" s="7">
        <v>3529</v>
      </c>
      <c r="BL22" s="7">
        <v>9480</v>
      </c>
      <c r="BM22" s="7">
        <v>9480</v>
      </c>
      <c r="BN22" s="7">
        <v>14600</v>
      </c>
    </row>
    <row r="23" spans="2:66" outlineLevel="2" x14ac:dyDescent="0.35">
      <c r="B23" s="52" t="s">
        <v>280</v>
      </c>
      <c r="C23" s="2">
        <v>0</v>
      </c>
      <c r="D23" s="2">
        <v>0</v>
      </c>
      <c r="E23" s="2">
        <v>0</v>
      </c>
      <c r="F23" s="7">
        <v>0</v>
      </c>
      <c r="H23" s="2">
        <v>0</v>
      </c>
      <c r="I23" s="2">
        <v>0</v>
      </c>
      <c r="J23" s="2">
        <v>0</v>
      </c>
      <c r="K23" s="7">
        <v>0</v>
      </c>
      <c r="M23" s="7">
        <v>0</v>
      </c>
      <c r="N23" s="2">
        <v>0</v>
      </c>
      <c r="O23" s="2">
        <v>0</v>
      </c>
      <c r="P23" s="7">
        <v>0</v>
      </c>
      <c r="R23" s="7">
        <v>0</v>
      </c>
      <c r="S23" s="2">
        <v>0</v>
      </c>
      <c r="T23" s="2">
        <v>0</v>
      </c>
      <c r="U23" s="7">
        <v>0</v>
      </c>
      <c r="W23" s="2">
        <v>0</v>
      </c>
      <c r="X23" s="2">
        <v>0</v>
      </c>
      <c r="Y23" s="2">
        <v>0</v>
      </c>
      <c r="Z23" s="7">
        <v>0</v>
      </c>
      <c r="AB23" s="2">
        <v>0</v>
      </c>
      <c r="AC23" s="2">
        <v>0</v>
      </c>
      <c r="AD23" s="2">
        <v>0</v>
      </c>
      <c r="AE23" s="7">
        <v>0</v>
      </c>
      <c r="AG23" s="7">
        <v>0</v>
      </c>
      <c r="AH23" s="2">
        <v>0</v>
      </c>
      <c r="AI23" s="2">
        <v>0</v>
      </c>
      <c r="AJ23" s="7">
        <v>0</v>
      </c>
      <c r="AL23" s="2">
        <v>0</v>
      </c>
      <c r="AM23" s="2">
        <v>0</v>
      </c>
      <c r="AN23" s="2">
        <v>0</v>
      </c>
      <c r="AO23" s="7">
        <v>0</v>
      </c>
      <c r="AQ23" s="7">
        <v>0</v>
      </c>
      <c r="AR23" s="7">
        <v>0</v>
      </c>
      <c r="AS23" s="7">
        <v>0</v>
      </c>
      <c r="AT23" s="7">
        <v>0</v>
      </c>
      <c r="AU23" s="30"/>
      <c r="AV23" s="7">
        <v>0</v>
      </c>
      <c r="AW23" s="7">
        <v>0</v>
      </c>
      <c r="AX23" s="7">
        <v>0</v>
      </c>
      <c r="AY23" s="7">
        <v>0</v>
      </c>
      <c r="BA23" s="7">
        <v>0</v>
      </c>
      <c r="BB23" s="7">
        <v>0</v>
      </c>
      <c r="BC23" s="7">
        <v>0</v>
      </c>
      <c r="BD23" s="7">
        <v>0</v>
      </c>
      <c r="BF23" s="7">
        <v>0</v>
      </c>
      <c r="BG23" s="7">
        <v>0</v>
      </c>
      <c r="BH23" s="7">
        <v>0</v>
      </c>
      <c r="BI23" s="7">
        <v>0</v>
      </c>
      <c r="BK23" s="7">
        <v>0</v>
      </c>
      <c r="BL23" s="7">
        <v>0</v>
      </c>
      <c r="BM23" s="7">
        <v>1772</v>
      </c>
      <c r="BN23" s="7">
        <v>1772</v>
      </c>
    </row>
    <row r="24" spans="2:66" outlineLevel="1" x14ac:dyDescent="0.35">
      <c r="B24" s="3" t="s">
        <v>17</v>
      </c>
      <c r="C24" s="3">
        <v>0</v>
      </c>
      <c r="D24" s="3">
        <v>0</v>
      </c>
      <c r="E24" s="3">
        <v>0</v>
      </c>
      <c r="F24" s="3">
        <v>0</v>
      </c>
      <c r="H24" s="3">
        <f t="shared" ref="H24:J24" si="9">H25</f>
        <v>0</v>
      </c>
      <c r="I24" s="3">
        <f t="shared" si="9"/>
        <v>0</v>
      </c>
      <c r="J24" s="3">
        <f t="shared" si="9"/>
        <v>0</v>
      </c>
      <c r="K24" s="3">
        <v>0</v>
      </c>
      <c r="M24" s="3">
        <v>0</v>
      </c>
      <c r="N24" s="3">
        <v>0</v>
      </c>
      <c r="O24" s="3">
        <v>0</v>
      </c>
      <c r="P24" s="3">
        <v>0</v>
      </c>
      <c r="R24" s="3">
        <v>0</v>
      </c>
      <c r="S24" s="3">
        <v>0</v>
      </c>
      <c r="T24" s="3">
        <v>0</v>
      </c>
      <c r="U24" s="3">
        <v>0</v>
      </c>
      <c r="W24" s="3">
        <v>0</v>
      </c>
      <c r="X24" s="3">
        <v>0</v>
      </c>
      <c r="Y24" s="3">
        <v>0</v>
      </c>
      <c r="Z24" s="3">
        <v>0</v>
      </c>
      <c r="AB24" s="3">
        <v>0</v>
      </c>
      <c r="AC24" s="3">
        <v>0</v>
      </c>
      <c r="AD24" s="3">
        <v>0</v>
      </c>
      <c r="AE24" s="3">
        <v>0</v>
      </c>
      <c r="AG24" s="3">
        <v>0</v>
      </c>
      <c r="AH24" s="3">
        <v>0</v>
      </c>
      <c r="AI24" s="3">
        <v>0</v>
      </c>
      <c r="AJ24" s="3">
        <v>0</v>
      </c>
      <c r="AL24" s="3">
        <v>0</v>
      </c>
      <c r="AM24" s="3">
        <v>0</v>
      </c>
      <c r="AN24" s="3">
        <v>0</v>
      </c>
      <c r="AO24" s="3">
        <v>0</v>
      </c>
      <c r="AQ24" s="6">
        <v>0</v>
      </c>
      <c r="AR24" s="6">
        <v>0</v>
      </c>
      <c r="AS24" s="6">
        <v>2224</v>
      </c>
      <c r="AT24" s="6">
        <v>7638</v>
      </c>
      <c r="AU24" s="30"/>
      <c r="AV24" s="6">
        <v>12007</v>
      </c>
      <c r="AW24" s="6">
        <v>14054</v>
      </c>
      <c r="AX24" s="6">
        <v>22258</v>
      </c>
      <c r="AY24" s="6">
        <v>27059</v>
      </c>
      <c r="BA24" s="6">
        <v>29728</v>
      </c>
      <c r="BB24" s="6">
        <v>34168</v>
      </c>
      <c r="BC24" s="6">
        <v>37701</v>
      </c>
      <c r="BD24" s="6">
        <v>37701</v>
      </c>
      <c r="BF24" s="6">
        <v>43365</v>
      </c>
      <c r="BG24" s="6">
        <v>45461</v>
      </c>
      <c r="BH24" s="6">
        <v>48497</v>
      </c>
      <c r="BI24" s="6">
        <v>48497</v>
      </c>
      <c r="BK24" s="6">
        <v>48497</v>
      </c>
      <c r="BL24" s="6">
        <v>48439</v>
      </c>
      <c r="BM24" s="6">
        <v>49012</v>
      </c>
      <c r="BN24" s="6">
        <v>49012</v>
      </c>
    </row>
    <row r="25" spans="2:66" outlineLevel="2" x14ac:dyDescent="0.35">
      <c r="B25" s="2" t="s">
        <v>18</v>
      </c>
      <c r="C25" s="2">
        <v>0</v>
      </c>
      <c r="D25" s="2">
        <v>0</v>
      </c>
      <c r="E25" s="2">
        <v>0</v>
      </c>
      <c r="F25" s="7">
        <v>0</v>
      </c>
      <c r="H25" s="2">
        <v>0</v>
      </c>
      <c r="I25" s="2">
        <v>0</v>
      </c>
      <c r="J25" s="2">
        <v>0</v>
      </c>
      <c r="K25" s="7">
        <v>0</v>
      </c>
      <c r="M25" s="2">
        <v>0</v>
      </c>
      <c r="N25" s="2">
        <v>0</v>
      </c>
      <c r="O25" s="2">
        <v>0</v>
      </c>
      <c r="P25" s="7">
        <v>0</v>
      </c>
      <c r="R25" s="2">
        <v>0</v>
      </c>
      <c r="S25" s="2">
        <v>0</v>
      </c>
      <c r="T25" s="2">
        <v>0</v>
      </c>
      <c r="U25" s="7">
        <v>0</v>
      </c>
      <c r="W25" s="2">
        <v>0</v>
      </c>
      <c r="X25" s="2">
        <v>0</v>
      </c>
      <c r="Y25" s="2">
        <v>0</v>
      </c>
      <c r="Z25" s="7">
        <v>0</v>
      </c>
      <c r="AB25" s="2">
        <v>0</v>
      </c>
      <c r="AC25" s="2">
        <v>0</v>
      </c>
      <c r="AD25" s="2">
        <v>0</v>
      </c>
      <c r="AE25" s="7">
        <v>0</v>
      </c>
      <c r="AG25" s="2">
        <v>0</v>
      </c>
      <c r="AH25" s="2">
        <v>0</v>
      </c>
      <c r="AI25" s="2">
        <v>0</v>
      </c>
      <c r="AJ25" s="7">
        <v>0</v>
      </c>
      <c r="AL25" s="2">
        <v>0</v>
      </c>
      <c r="AM25" s="2">
        <v>0</v>
      </c>
      <c r="AN25" s="2">
        <v>0</v>
      </c>
      <c r="AO25" s="7">
        <v>0</v>
      </c>
      <c r="AQ25" s="7">
        <v>0</v>
      </c>
      <c r="AR25" s="7">
        <v>0</v>
      </c>
      <c r="AS25" s="7">
        <v>2224</v>
      </c>
      <c r="AT25" s="7">
        <v>7638</v>
      </c>
      <c r="AU25" s="30"/>
      <c r="AV25" s="7">
        <v>12007</v>
      </c>
      <c r="AW25" s="7">
        <v>14054</v>
      </c>
      <c r="AX25" s="7">
        <v>22258</v>
      </c>
      <c r="AY25" s="7">
        <v>27059</v>
      </c>
      <c r="BA25" s="7">
        <v>29728</v>
      </c>
      <c r="BB25" s="7">
        <v>34168</v>
      </c>
      <c r="BC25" s="7">
        <v>37701</v>
      </c>
      <c r="BD25" s="7">
        <v>37701</v>
      </c>
      <c r="BF25" s="7">
        <v>43365</v>
      </c>
      <c r="BG25" s="7">
        <v>45461</v>
      </c>
      <c r="BH25" s="7">
        <v>45461</v>
      </c>
      <c r="BI25" s="7">
        <v>45461</v>
      </c>
      <c r="BK25" s="7">
        <v>45461</v>
      </c>
      <c r="BL25" s="7">
        <v>45403</v>
      </c>
      <c r="BM25" s="7">
        <v>45976</v>
      </c>
      <c r="BN25" s="7">
        <v>45976</v>
      </c>
    </row>
    <row r="26" spans="2:66" outlineLevel="2" x14ac:dyDescent="0.35">
      <c r="B26" s="52" t="s">
        <v>262</v>
      </c>
      <c r="C26" s="2">
        <v>0</v>
      </c>
      <c r="D26" s="2">
        <v>0</v>
      </c>
      <c r="E26" s="2">
        <v>0</v>
      </c>
      <c r="F26" s="7">
        <v>0</v>
      </c>
      <c r="H26" s="2">
        <v>0</v>
      </c>
      <c r="I26" s="2">
        <v>0</v>
      </c>
      <c r="J26" s="2">
        <v>0</v>
      </c>
      <c r="K26" s="7">
        <v>0</v>
      </c>
      <c r="M26" s="2">
        <v>0</v>
      </c>
      <c r="N26" s="2">
        <v>0</v>
      </c>
      <c r="O26" s="2">
        <v>0</v>
      </c>
      <c r="P26" s="7">
        <v>0</v>
      </c>
      <c r="R26" s="2">
        <v>0</v>
      </c>
      <c r="S26" s="2">
        <v>0</v>
      </c>
      <c r="T26" s="2">
        <v>0</v>
      </c>
      <c r="U26" s="7">
        <v>0</v>
      </c>
      <c r="W26" s="2">
        <v>0</v>
      </c>
      <c r="X26" s="2">
        <v>0</v>
      </c>
      <c r="Y26" s="2">
        <v>0</v>
      </c>
      <c r="Z26" s="7">
        <v>0</v>
      </c>
      <c r="AB26" s="2">
        <v>0</v>
      </c>
      <c r="AC26" s="2">
        <v>0</v>
      </c>
      <c r="AD26" s="2">
        <v>0</v>
      </c>
      <c r="AE26" s="7">
        <v>0</v>
      </c>
      <c r="AG26" s="2">
        <v>0</v>
      </c>
      <c r="AH26" s="2">
        <v>0</v>
      </c>
      <c r="AI26" s="2">
        <v>0</v>
      </c>
      <c r="AJ26" s="7">
        <v>0</v>
      </c>
      <c r="AL26" s="2">
        <v>0</v>
      </c>
      <c r="AM26" s="2">
        <v>0</v>
      </c>
      <c r="AN26" s="2">
        <v>0</v>
      </c>
      <c r="AO26" s="7">
        <v>0</v>
      </c>
      <c r="AQ26" s="7">
        <v>0</v>
      </c>
      <c r="AR26" s="7">
        <v>0</v>
      </c>
      <c r="AS26" s="7">
        <v>0</v>
      </c>
      <c r="AT26" s="7">
        <v>0</v>
      </c>
      <c r="AU26" s="30"/>
      <c r="AV26" s="7">
        <v>0</v>
      </c>
      <c r="AW26" s="7">
        <v>0</v>
      </c>
      <c r="AX26" s="7">
        <v>0</v>
      </c>
      <c r="AY26" s="7">
        <v>0</v>
      </c>
      <c r="BA26" s="7">
        <v>0</v>
      </c>
      <c r="BB26" s="7">
        <v>0</v>
      </c>
      <c r="BC26" s="7">
        <v>0</v>
      </c>
      <c r="BD26" s="7">
        <v>0</v>
      </c>
      <c r="BF26" s="7">
        <v>0</v>
      </c>
      <c r="BG26" s="7">
        <v>0</v>
      </c>
      <c r="BH26" s="7">
        <v>3036</v>
      </c>
      <c r="BI26" s="7">
        <v>3036</v>
      </c>
      <c r="BK26" s="7">
        <v>3036</v>
      </c>
      <c r="BL26" s="7">
        <v>3036</v>
      </c>
      <c r="BM26" s="7">
        <v>3036</v>
      </c>
      <c r="BN26" s="7">
        <v>3036</v>
      </c>
    </row>
    <row r="27" spans="2:66" outlineLevel="1" x14ac:dyDescent="0.35">
      <c r="B27" s="3" t="s">
        <v>19</v>
      </c>
      <c r="C27" s="3">
        <v>0</v>
      </c>
      <c r="D27" s="3">
        <v>0</v>
      </c>
      <c r="E27" s="3">
        <v>0</v>
      </c>
      <c r="F27" s="3">
        <v>0</v>
      </c>
      <c r="H27" s="3">
        <f t="shared" ref="H27:J27" si="10">H28+H29+H30+H31</f>
        <v>0</v>
      </c>
      <c r="I27" s="3">
        <f t="shared" si="10"/>
        <v>0</v>
      </c>
      <c r="J27" s="3">
        <f t="shared" si="10"/>
        <v>0</v>
      </c>
      <c r="K27" s="3">
        <v>0</v>
      </c>
      <c r="M27" s="3">
        <v>0</v>
      </c>
      <c r="N27" s="3">
        <v>0</v>
      </c>
      <c r="O27" s="3">
        <v>0</v>
      </c>
      <c r="P27" s="3">
        <v>0</v>
      </c>
      <c r="R27" s="3">
        <v>0</v>
      </c>
      <c r="S27" s="3">
        <v>0</v>
      </c>
      <c r="T27" s="3">
        <v>0</v>
      </c>
      <c r="U27" s="3">
        <v>0</v>
      </c>
      <c r="W27" s="3">
        <v>0</v>
      </c>
      <c r="X27" s="3">
        <v>0</v>
      </c>
      <c r="Y27" s="3">
        <v>0</v>
      </c>
      <c r="Z27" s="3">
        <v>0</v>
      </c>
      <c r="AB27" s="3">
        <v>0</v>
      </c>
      <c r="AC27" s="3">
        <v>0</v>
      </c>
      <c r="AD27" s="3">
        <v>0</v>
      </c>
      <c r="AE27" s="3">
        <v>0</v>
      </c>
      <c r="AG27" s="3">
        <v>0</v>
      </c>
      <c r="AH27" s="3">
        <v>0</v>
      </c>
      <c r="AI27" s="3">
        <v>0</v>
      </c>
      <c r="AJ27" s="3">
        <v>0</v>
      </c>
      <c r="AL27" s="3">
        <v>0</v>
      </c>
      <c r="AM27" s="3">
        <v>0</v>
      </c>
      <c r="AN27" s="3">
        <v>0</v>
      </c>
      <c r="AO27" s="3">
        <v>0</v>
      </c>
      <c r="AQ27" s="3">
        <v>0</v>
      </c>
      <c r="AR27" s="3">
        <v>0</v>
      </c>
      <c r="AS27" s="3">
        <v>0</v>
      </c>
      <c r="AT27" s="3">
        <v>0</v>
      </c>
      <c r="AU27" s="30"/>
      <c r="AV27" s="6">
        <v>1532</v>
      </c>
      <c r="AW27" s="6">
        <v>3897</v>
      </c>
      <c r="AX27" s="6">
        <v>5491</v>
      </c>
      <c r="AY27" s="6">
        <v>5491</v>
      </c>
      <c r="BA27" s="6">
        <v>7594</v>
      </c>
      <c r="BB27" s="6">
        <v>7594</v>
      </c>
      <c r="BC27" s="6">
        <v>7594</v>
      </c>
      <c r="BD27" s="6">
        <v>7594</v>
      </c>
      <c r="BF27" s="6">
        <v>7594</v>
      </c>
      <c r="BG27" s="6">
        <v>8181</v>
      </c>
      <c r="BH27" s="6">
        <v>6587</v>
      </c>
      <c r="BI27" s="6">
        <v>6587</v>
      </c>
      <c r="BK27" s="6">
        <v>6587</v>
      </c>
      <c r="BL27" s="6">
        <v>6587</v>
      </c>
      <c r="BM27" s="6">
        <v>7316</v>
      </c>
      <c r="BN27" s="6">
        <v>7060</v>
      </c>
    </row>
    <row r="28" spans="2:66" outlineLevel="2" x14ac:dyDescent="0.35">
      <c r="B28" s="2" t="s">
        <v>20</v>
      </c>
      <c r="C28" s="7">
        <v>0</v>
      </c>
      <c r="D28" s="7">
        <v>0</v>
      </c>
      <c r="E28" s="7">
        <v>0</v>
      </c>
      <c r="F28" s="7">
        <v>0</v>
      </c>
      <c r="H28" s="2">
        <v>0</v>
      </c>
      <c r="I28" s="2">
        <v>0</v>
      </c>
      <c r="J28" s="2">
        <v>0</v>
      </c>
      <c r="K28" s="7">
        <v>0</v>
      </c>
      <c r="M28" s="7">
        <v>0</v>
      </c>
      <c r="N28" s="7">
        <v>0</v>
      </c>
      <c r="O28" s="7">
        <v>0</v>
      </c>
      <c r="P28" s="7">
        <v>0</v>
      </c>
      <c r="R28" s="7">
        <v>0</v>
      </c>
      <c r="S28" s="7">
        <v>0</v>
      </c>
      <c r="T28" s="7">
        <v>0</v>
      </c>
      <c r="U28" s="7">
        <v>0</v>
      </c>
      <c r="W28" s="7">
        <v>0</v>
      </c>
      <c r="X28" s="7">
        <v>0</v>
      </c>
      <c r="Y28" s="7">
        <v>0</v>
      </c>
      <c r="Z28" s="7">
        <v>0</v>
      </c>
      <c r="AB28" s="7">
        <v>0</v>
      </c>
      <c r="AC28" s="7">
        <v>0</v>
      </c>
      <c r="AD28" s="7">
        <v>0</v>
      </c>
      <c r="AE28" s="7">
        <v>0</v>
      </c>
      <c r="AG28" s="7">
        <v>0</v>
      </c>
      <c r="AH28" s="7">
        <v>0</v>
      </c>
      <c r="AI28" s="7">
        <v>0</v>
      </c>
      <c r="AJ28" s="7">
        <v>0</v>
      </c>
      <c r="AL28" s="7">
        <v>0</v>
      </c>
      <c r="AM28" s="7">
        <v>0</v>
      </c>
      <c r="AN28" s="7">
        <v>0</v>
      </c>
      <c r="AO28" s="7">
        <v>0</v>
      </c>
      <c r="AQ28" s="7">
        <v>0</v>
      </c>
      <c r="AR28" s="7">
        <v>0</v>
      </c>
      <c r="AS28" s="7">
        <v>0</v>
      </c>
      <c r="AT28" s="7">
        <v>0</v>
      </c>
      <c r="AU28" s="30"/>
      <c r="AV28" s="7">
        <v>1532</v>
      </c>
      <c r="AW28" s="7">
        <v>1532</v>
      </c>
      <c r="AX28" s="7">
        <v>1532</v>
      </c>
      <c r="AY28" s="7">
        <v>1532</v>
      </c>
      <c r="BA28" s="7">
        <v>1532</v>
      </c>
      <c r="BB28" s="7">
        <v>1532</v>
      </c>
      <c r="BC28" s="7">
        <v>1532</v>
      </c>
      <c r="BD28" s="7">
        <v>1532</v>
      </c>
      <c r="BF28" s="7">
        <v>1532</v>
      </c>
      <c r="BG28" s="7">
        <v>1532</v>
      </c>
      <c r="BH28" s="7">
        <v>1532</v>
      </c>
      <c r="BI28" s="7">
        <v>1532</v>
      </c>
      <c r="BK28" s="7">
        <v>1532</v>
      </c>
      <c r="BL28" s="7">
        <v>1532</v>
      </c>
      <c r="BM28" s="7">
        <v>1532</v>
      </c>
      <c r="BN28" s="7">
        <v>1532</v>
      </c>
    </row>
    <row r="29" spans="2:66" outlineLevel="2" x14ac:dyDescent="0.35">
      <c r="B29" s="2" t="s">
        <v>21</v>
      </c>
      <c r="C29" s="7">
        <v>0</v>
      </c>
      <c r="D29" s="7">
        <v>0</v>
      </c>
      <c r="E29" s="7">
        <v>0</v>
      </c>
      <c r="F29" s="7">
        <v>0</v>
      </c>
      <c r="H29" s="2">
        <v>0</v>
      </c>
      <c r="I29" s="2">
        <v>0</v>
      </c>
      <c r="J29" s="2">
        <v>0</v>
      </c>
      <c r="K29" s="7">
        <v>0</v>
      </c>
      <c r="M29" s="7">
        <v>0</v>
      </c>
      <c r="N29" s="7">
        <v>0</v>
      </c>
      <c r="O29" s="7">
        <v>0</v>
      </c>
      <c r="P29" s="7">
        <v>0</v>
      </c>
      <c r="R29" s="7">
        <v>0</v>
      </c>
      <c r="S29" s="7">
        <v>0</v>
      </c>
      <c r="T29" s="7">
        <v>0</v>
      </c>
      <c r="U29" s="7">
        <v>0</v>
      </c>
      <c r="W29" s="7">
        <v>0</v>
      </c>
      <c r="X29" s="7">
        <v>0</v>
      </c>
      <c r="Y29" s="7">
        <v>0</v>
      </c>
      <c r="Z29" s="7">
        <v>0</v>
      </c>
      <c r="AB29" s="7">
        <v>0</v>
      </c>
      <c r="AC29" s="7">
        <v>0</v>
      </c>
      <c r="AD29" s="7">
        <v>0</v>
      </c>
      <c r="AE29" s="7">
        <v>0</v>
      </c>
      <c r="AG29" s="7">
        <v>0</v>
      </c>
      <c r="AH29" s="7">
        <v>0</v>
      </c>
      <c r="AI29" s="7">
        <v>0</v>
      </c>
      <c r="AJ29" s="7">
        <v>0</v>
      </c>
      <c r="AL29" s="7">
        <v>0</v>
      </c>
      <c r="AM29" s="7">
        <v>0</v>
      </c>
      <c r="AN29" s="7">
        <v>0</v>
      </c>
      <c r="AO29" s="7">
        <v>0</v>
      </c>
      <c r="AQ29" s="7">
        <v>0</v>
      </c>
      <c r="AR29" s="7">
        <v>0</v>
      </c>
      <c r="AS29" s="7">
        <v>0</v>
      </c>
      <c r="AT29" s="7">
        <v>0</v>
      </c>
      <c r="AU29" s="30"/>
      <c r="AV29" s="7">
        <v>0</v>
      </c>
      <c r="AW29" s="7">
        <v>1277</v>
      </c>
      <c r="AX29" s="7">
        <v>1277</v>
      </c>
      <c r="AY29" s="7">
        <v>1277</v>
      </c>
      <c r="BA29" s="7">
        <v>1277</v>
      </c>
      <c r="BB29" s="7">
        <v>1277</v>
      </c>
      <c r="BC29" s="7">
        <v>1277</v>
      </c>
      <c r="BD29" s="7">
        <v>1277</v>
      </c>
      <c r="BF29" s="7">
        <v>1277</v>
      </c>
      <c r="BG29" s="7">
        <v>1277</v>
      </c>
      <c r="BH29" s="7">
        <v>1277</v>
      </c>
      <c r="BI29" s="7">
        <v>1277</v>
      </c>
      <c r="BK29" s="7">
        <v>1277</v>
      </c>
      <c r="BL29" s="7">
        <v>1277</v>
      </c>
      <c r="BM29" s="7">
        <v>1277</v>
      </c>
      <c r="BN29" s="7">
        <v>1277</v>
      </c>
    </row>
    <row r="30" spans="2:66" outlineLevel="2" x14ac:dyDescent="0.35">
      <c r="B30" s="2" t="s">
        <v>22</v>
      </c>
      <c r="C30" s="7">
        <v>0</v>
      </c>
      <c r="D30" s="7">
        <v>0</v>
      </c>
      <c r="E30" s="7">
        <v>0</v>
      </c>
      <c r="F30" s="7">
        <v>0</v>
      </c>
      <c r="H30" s="2">
        <v>0</v>
      </c>
      <c r="I30" s="2">
        <v>0</v>
      </c>
      <c r="J30" s="2">
        <v>0</v>
      </c>
      <c r="K30" s="7">
        <v>0</v>
      </c>
      <c r="M30" s="7">
        <v>0</v>
      </c>
      <c r="N30" s="7">
        <v>0</v>
      </c>
      <c r="O30" s="7">
        <v>0</v>
      </c>
      <c r="P30" s="7">
        <v>0</v>
      </c>
      <c r="R30" s="7">
        <v>0</v>
      </c>
      <c r="S30" s="7">
        <v>0</v>
      </c>
      <c r="T30" s="7">
        <v>0</v>
      </c>
      <c r="U30" s="7">
        <v>0</v>
      </c>
      <c r="W30" s="7">
        <v>0</v>
      </c>
      <c r="X30" s="7">
        <v>0</v>
      </c>
      <c r="Y30" s="7">
        <v>0</v>
      </c>
      <c r="Z30" s="7">
        <v>0</v>
      </c>
      <c r="AB30" s="7">
        <v>0</v>
      </c>
      <c r="AC30" s="7">
        <v>0</v>
      </c>
      <c r="AD30" s="7">
        <v>0</v>
      </c>
      <c r="AE30" s="7">
        <v>0</v>
      </c>
      <c r="AG30" s="7">
        <v>0</v>
      </c>
      <c r="AH30" s="7">
        <v>0</v>
      </c>
      <c r="AI30" s="7">
        <v>0</v>
      </c>
      <c r="AJ30" s="7">
        <v>0</v>
      </c>
      <c r="AL30" s="7">
        <v>0</v>
      </c>
      <c r="AM30" s="7">
        <v>0</v>
      </c>
      <c r="AN30" s="7">
        <v>0</v>
      </c>
      <c r="AO30" s="7">
        <v>0</v>
      </c>
      <c r="AQ30" s="7">
        <v>0</v>
      </c>
      <c r="AR30" s="7">
        <v>0</v>
      </c>
      <c r="AS30" s="7">
        <v>0</v>
      </c>
      <c r="AT30" s="7">
        <v>0</v>
      </c>
      <c r="AU30" s="30"/>
      <c r="AV30" s="7">
        <v>0</v>
      </c>
      <c r="AW30" s="7">
        <v>1088</v>
      </c>
      <c r="AX30" s="7">
        <v>1088</v>
      </c>
      <c r="AY30" s="7">
        <v>1088</v>
      </c>
      <c r="BA30" s="7">
        <v>2160</v>
      </c>
      <c r="BB30" s="7">
        <v>2160</v>
      </c>
      <c r="BC30" s="7">
        <v>2160</v>
      </c>
      <c r="BD30" s="7">
        <v>2160</v>
      </c>
      <c r="BF30" s="7">
        <v>2160</v>
      </c>
      <c r="BG30" s="7">
        <v>2747</v>
      </c>
      <c r="BH30" s="7">
        <v>2747</v>
      </c>
      <c r="BI30" s="7">
        <v>2747</v>
      </c>
      <c r="BK30" s="7">
        <v>2747</v>
      </c>
      <c r="BL30" s="7">
        <v>2747</v>
      </c>
      <c r="BM30" s="7">
        <v>2747</v>
      </c>
      <c r="BN30" s="7">
        <v>1659</v>
      </c>
    </row>
    <row r="31" spans="2:66" outlineLevel="2" x14ac:dyDescent="0.35">
      <c r="B31" s="2" t="s">
        <v>23</v>
      </c>
      <c r="C31" s="7">
        <v>0</v>
      </c>
      <c r="D31" s="7">
        <v>0</v>
      </c>
      <c r="E31" s="7">
        <v>0</v>
      </c>
      <c r="F31" s="7">
        <v>0</v>
      </c>
      <c r="H31" s="2">
        <v>0</v>
      </c>
      <c r="I31" s="2">
        <v>0</v>
      </c>
      <c r="J31" s="2">
        <v>0</v>
      </c>
      <c r="K31" s="7">
        <v>0</v>
      </c>
      <c r="M31" s="7">
        <v>0</v>
      </c>
      <c r="N31" s="7">
        <v>0</v>
      </c>
      <c r="O31" s="7">
        <v>0</v>
      </c>
      <c r="P31" s="7">
        <v>0</v>
      </c>
      <c r="R31" s="7">
        <v>0</v>
      </c>
      <c r="S31" s="7">
        <v>0</v>
      </c>
      <c r="T31" s="7">
        <v>0</v>
      </c>
      <c r="U31" s="7">
        <v>0</v>
      </c>
      <c r="W31" s="7">
        <v>0</v>
      </c>
      <c r="X31" s="7">
        <v>0</v>
      </c>
      <c r="Y31" s="7">
        <v>0</v>
      </c>
      <c r="Z31" s="7">
        <v>0</v>
      </c>
      <c r="AB31" s="7">
        <v>0</v>
      </c>
      <c r="AC31" s="7">
        <v>0</v>
      </c>
      <c r="AD31" s="7">
        <v>0</v>
      </c>
      <c r="AE31" s="7">
        <v>0</v>
      </c>
      <c r="AG31" s="7">
        <v>0</v>
      </c>
      <c r="AH31" s="7">
        <v>0</v>
      </c>
      <c r="AI31" s="7">
        <v>0</v>
      </c>
      <c r="AJ31" s="7">
        <v>0</v>
      </c>
      <c r="AL31" s="7">
        <v>0</v>
      </c>
      <c r="AM31" s="7">
        <v>0</v>
      </c>
      <c r="AN31" s="7">
        <v>0</v>
      </c>
      <c r="AO31" s="7">
        <v>0</v>
      </c>
      <c r="AQ31" s="7">
        <v>0</v>
      </c>
      <c r="AR31" s="7">
        <v>0</v>
      </c>
      <c r="AS31" s="7">
        <v>0</v>
      </c>
      <c r="AT31" s="7">
        <v>0</v>
      </c>
      <c r="AU31" s="30"/>
      <c r="AV31" s="7">
        <v>0</v>
      </c>
      <c r="AW31" s="7">
        <v>0</v>
      </c>
      <c r="AX31" s="7">
        <v>1594</v>
      </c>
      <c r="AY31" s="7">
        <v>1594</v>
      </c>
      <c r="BA31" s="7">
        <v>1594</v>
      </c>
      <c r="BB31" s="7">
        <v>1594</v>
      </c>
      <c r="BC31" s="7">
        <v>1594</v>
      </c>
      <c r="BD31" s="7">
        <v>1594</v>
      </c>
      <c r="BF31" s="7">
        <v>1594</v>
      </c>
      <c r="BG31" s="7">
        <v>1594</v>
      </c>
      <c r="BH31" s="7">
        <v>0</v>
      </c>
      <c r="BI31" s="7">
        <v>0</v>
      </c>
      <c r="BK31" s="7">
        <v>0</v>
      </c>
      <c r="BL31" s="7">
        <v>0</v>
      </c>
      <c r="BM31" s="7">
        <v>0</v>
      </c>
      <c r="BN31" s="7">
        <v>0</v>
      </c>
    </row>
    <row r="32" spans="2:66" outlineLevel="2" x14ac:dyDescent="0.35">
      <c r="B32" s="52" t="s">
        <v>250</v>
      </c>
      <c r="C32" s="7">
        <v>0</v>
      </c>
      <c r="D32" s="7">
        <v>0</v>
      </c>
      <c r="E32" s="7">
        <v>0</v>
      </c>
      <c r="F32" s="7">
        <v>0</v>
      </c>
      <c r="H32" s="2">
        <v>0</v>
      </c>
      <c r="I32" s="2">
        <v>0</v>
      </c>
      <c r="J32" s="2">
        <v>0</v>
      </c>
      <c r="K32" s="7">
        <v>0</v>
      </c>
      <c r="M32" s="7">
        <v>0</v>
      </c>
      <c r="N32" s="7">
        <v>0</v>
      </c>
      <c r="O32" s="7">
        <v>0</v>
      </c>
      <c r="P32" s="7">
        <v>0</v>
      </c>
      <c r="R32" s="7">
        <v>0</v>
      </c>
      <c r="S32" s="7">
        <v>0</v>
      </c>
      <c r="T32" s="7">
        <v>0</v>
      </c>
      <c r="U32" s="7">
        <v>0</v>
      </c>
      <c r="W32" s="7">
        <v>0</v>
      </c>
      <c r="X32" s="7">
        <v>0</v>
      </c>
      <c r="Y32" s="7">
        <v>0</v>
      </c>
      <c r="Z32" s="7">
        <v>0</v>
      </c>
      <c r="AB32" s="7">
        <v>0</v>
      </c>
      <c r="AC32" s="7">
        <v>0</v>
      </c>
      <c r="AD32" s="7">
        <v>0</v>
      </c>
      <c r="AE32" s="7">
        <v>0</v>
      </c>
      <c r="AG32" s="7">
        <v>0</v>
      </c>
      <c r="AH32" s="7">
        <v>0</v>
      </c>
      <c r="AI32" s="7">
        <v>0</v>
      </c>
      <c r="AJ32" s="7">
        <v>0</v>
      </c>
      <c r="AL32" s="7">
        <v>0</v>
      </c>
      <c r="AM32" s="7">
        <v>0</v>
      </c>
      <c r="AN32" s="7">
        <v>0</v>
      </c>
      <c r="AO32" s="7">
        <v>0</v>
      </c>
      <c r="AQ32" s="7">
        <v>0</v>
      </c>
      <c r="AR32" s="7">
        <v>0</v>
      </c>
      <c r="AS32" s="7">
        <v>0</v>
      </c>
      <c r="AT32" s="7">
        <v>0</v>
      </c>
      <c r="AU32" s="30"/>
      <c r="AV32" s="7">
        <v>0</v>
      </c>
      <c r="AW32" s="7">
        <v>0</v>
      </c>
      <c r="AX32" s="7">
        <v>0</v>
      </c>
      <c r="AY32" s="7">
        <v>0</v>
      </c>
      <c r="BA32" s="7">
        <v>1031</v>
      </c>
      <c r="BB32" s="7">
        <v>1031</v>
      </c>
      <c r="BC32" s="7">
        <v>1031</v>
      </c>
      <c r="BD32" s="7">
        <v>1031</v>
      </c>
      <c r="BF32" s="7">
        <v>1031</v>
      </c>
      <c r="BG32" s="7">
        <v>1031</v>
      </c>
      <c r="BH32" s="7">
        <v>1031</v>
      </c>
      <c r="BI32" s="7">
        <v>1031</v>
      </c>
      <c r="BK32" s="7">
        <v>1031</v>
      </c>
      <c r="BL32" s="7">
        <v>1031</v>
      </c>
      <c r="BM32" s="7">
        <v>1031</v>
      </c>
      <c r="BN32" s="7">
        <v>1031</v>
      </c>
    </row>
    <row r="33" spans="2:66" outlineLevel="2" x14ac:dyDescent="0.35">
      <c r="B33" s="52" t="s">
        <v>281</v>
      </c>
      <c r="C33" s="7">
        <v>0</v>
      </c>
      <c r="D33" s="7">
        <v>0</v>
      </c>
      <c r="E33" s="7">
        <v>0</v>
      </c>
      <c r="F33" s="7">
        <v>0</v>
      </c>
      <c r="H33" s="2">
        <v>0</v>
      </c>
      <c r="I33" s="2">
        <v>0</v>
      </c>
      <c r="J33" s="2">
        <v>0</v>
      </c>
      <c r="K33" s="7">
        <v>0</v>
      </c>
      <c r="M33" s="7">
        <v>0</v>
      </c>
      <c r="N33" s="7">
        <v>0</v>
      </c>
      <c r="O33" s="7">
        <v>0</v>
      </c>
      <c r="P33" s="7">
        <v>0</v>
      </c>
      <c r="R33" s="7">
        <v>0</v>
      </c>
      <c r="S33" s="7">
        <v>0</v>
      </c>
      <c r="T33" s="7">
        <v>0</v>
      </c>
      <c r="U33" s="7">
        <v>0</v>
      </c>
      <c r="W33" s="7">
        <v>0</v>
      </c>
      <c r="X33" s="7">
        <v>0</v>
      </c>
      <c r="Y33" s="7">
        <v>0</v>
      </c>
      <c r="Z33" s="7">
        <v>0</v>
      </c>
      <c r="AB33" s="7">
        <v>0</v>
      </c>
      <c r="AC33" s="7">
        <v>0</v>
      </c>
      <c r="AD33" s="7">
        <v>0</v>
      </c>
      <c r="AE33" s="7">
        <v>0</v>
      </c>
      <c r="AG33" s="7">
        <v>0</v>
      </c>
      <c r="AH33" s="7">
        <v>0</v>
      </c>
      <c r="AI33" s="7">
        <v>0</v>
      </c>
      <c r="AJ33" s="7">
        <v>0</v>
      </c>
      <c r="AL33" s="7">
        <v>0</v>
      </c>
      <c r="AM33" s="7">
        <v>0</v>
      </c>
      <c r="AN33" s="7">
        <v>0</v>
      </c>
      <c r="AO33" s="7">
        <v>0</v>
      </c>
      <c r="AQ33" s="7">
        <v>0</v>
      </c>
      <c r="AR33" s="7">
        <v>0</v>
      </c>
      <c r="AS33" s="7">
        <v>0</v>
      </c>
      <c r="AT33" s="7">
        <v>0</v>
      </c>
      <c r="AU33" s="30"/>
      <c r="AV33" s="7">
        <v>0</v>
      </c>
      <c r="AW33" s="7">
        <v>0</v>
      </c>
      <c r="AX33" s="7">
        <v>0</v>
      </c>
      <c r="AY33" s="7">
        <v>0</v>
      </c>
      <c r="BA33" s="7">
        <v>0</v>
      </c>
      <c r="BB33" s="7">
        <v>0</v>
      </c>
      <c r="BC33" s="7">
        <v>0</v>
      </c>
      <c r="BD33" s="7">
        <v>0</v>
      </c>
      <c r="BF33" s="7">
        <v>0</v>
      </c>
      <c r="BG33" s="7">
        <v>0</v>
      </c>
      <c r="BH33" s="7">
        <v>0</v>
      </c>
      <c r="BI33" s="7">
        <v>0</v>
      </c>
      <c r="BK33" s="7">
        <v>0</v>
      </c>
      <c r="BL33" s="7">
        <v>0</v>
      </c>
      <c r="BM33" s="30">
        <v>729</v>
      </c>
      <c r="BN33" s="7">
        <v>1561</v>
      </c>
    </row>
    <row r="34" spans="2:66" outlineLevel="1" x14ac:dyDescent="0.35"/>
    <row r="36" spans="2:66" x14ac:dyDescent="0.35">
      <c r="C36" s="103" t="s">
        <v>35</v>
      </c>
      <c r="D36" s="103" t="s">
        <v>36</v>
      </c>
      <c r="E36" s="103" t="s">
        <v>37</v>
      </c>
      <c r="F36" s="103" t="s">
        <v>38</v>
      </c>
      <c r="G36" s="103"/>
      <c r="H36" s="103" t="s">
        <v>39</v>
      </c>
      <c r="I36" s="103" t="s">
        <v>40</v>
      </c>
      <c r="J36" s="103" t="s">
        <v>41</v>
      </c>
      <c r="K36" s="103" t="s">
        <v>42</v>
      </c>
      <c r="M36" s="41" t="s">
        <v>43</v>
      </c>
      <c r="N36" s="41" t="s">
        <v>44</v>
      </c>
      <c r="O36" s="41" t="s">
        <v>45</v>
      </c>
      <c r="P36" s="41" t="s">
        <v>46</v>
      </c>
      <c r="Q36" s="40"/>
      <c r="R36" s="41" t="s">
        <v>47</v>
      </c>
      <c r="S36" s="41" t="s">
        <v>48</v>
      </c>
      <c r="T36" s="41" t="s">
        <v>49</v>
      </c>
      <c r="U36" s="41" t="s">
        <v>50</v>
      </c>
      <c r="V36" s="40"/>
      <c r="W36" s="41" t="s">
        <v>51</v>
      </c>
      <c r="X36" s="41" t="s">
        <v>52</v>
      </c>
      <c r="Y36" s="41" t="s">
        <v>53</v>
      </c>
      <c r="Z36" s="41" t="s">
        <v>54</v>
      </c>
      <c r="AA36" s="40"/>
      <c r="AB36" s="41" t="s">
        <v>55</v>
      </c>
      <c r="AC36" s="41" t="s">
        <v>58</v>
      </c>
      <c r="AD36" s="41" t="s">
        <v>59</v>
      </c>
      <c r="AE36" s="41" t="s">
        <v>60</v>
      </c>
      <c r="AF36" s="40"/>
      <c r="AG36" s="41" t="s">
        <v>61</v>
      </c>
      <c r="AH36" s="41" t="s">
        <v>56</v>
      </c>
      <c r="AI36" s="41" t="s">
        <v>62</v>
      </c>
      <c r="AJ36" s="41" t="s">
        <v>63</v>
      </c>
      <c r="AK36" s="40"/>
      <c r="AL36" s="41" t="s">
        <v>64</v>
      </c>
      <c r="AM36" s="41" t="s">
        <v>65</v>
      </c>
      <c r="AN36" s="41" t="s">
        <v>57</v>
      </c>
      <c r="AO36" s="41" t="s">
        <v>66</v>
      </c>
      <c r="AP36" s="40"/>
      <c r="AQ36" s="41" t="s">
        <v>67</v>
      </c>
      <c r="AR36" s="41" t="s">
        <v>68</v>
      </c>
      <c r="AS36" s="41" t="s">
        <v>69</v>
      </c>
      <c r="AT36" s="41" t="s">
        <v>70</v>
      </c>
      <c r="AU36" s="40"/>
      <c r="AV36" s="41" t="s">
        <v>71</v>
      </c>
      <c r="AW36" s="41" t="s">
        <v>72</v>
      </c>
      <c r="AX36" s="41" t="s">
        <v>73</v>
      </c>
      <c r="AY36" s="41" t="s">
        <v>74</v>
      </c>
      <c r="BA36" s="41" t="s">
        <v>249</v>
      </c>
      <c r="BB36" s="41" t="s">
        <v>252</v>
      </c>
      <c r="BC36" s="41" t="s">
        <v>253</v>
      </c>
      <c r="BD36" s="103" t="s">
        <v>254</v>
      </c>
      <c r="BF36" s="41" t="s">
        <v>258</v>
      </c>
      <c r="BG36" s="103" t="s">
        <v>259</v>
      </c>
      <c r="BH36" s="103" t="s">
        <v>263</v>
      </c>
      <c r="BI36" s="103" t="s">
        <v>271</v>
      </c>
      <c r="BK36" s="103" t="s">
        <v>274</v>
      </c>
      <c r="BL36" s="103" t="s">
        <v>277</v>
      </c>
      <c r="BM36" s="41" t="s">
        <v>279</v>
      </c>
      <c r="BN36" s="103" t="s">
        <v>283</v>
      </c>
    </row>
    <row r="37" spans="2:66" x14ac:dyDescent="0.35">
      <c r="B37" s="4" t="s">
        <v>230</v>
      </c>
      <c r="C37" s="5">
        <v>28098.379999999997</v>
      </c>
      <c r="D37" s="5">
        <v>25105.440000000002</v>
      </c>
      <c r="E37" s="5">
        <v>27531.450000000004</v>
      </c>
      <c r="F37" s="5">
        <v>21681.97</v>
      </c>
      <c r="G37" s="30"/>
      <c r="H37" s="5">
        <f t="shared" ref="H37:H50" si="11">H3-C3</f>
        <v>23769.050000000003</v>
      </c>
      <c r="I37" s="5">
        <f t="shared" ref="I37:I50" si="12">I3-D3</f>
        <v>25981</v>
      </c>
      <c r="J37" s="5">
        <f t="shared" ref="J37:J50" si="13">J3-E3</f>
        <v>25943</v>
      </c>
      <c r="K37" s="5">
        <f t="shared" ref="K37:K50" si="14">K3-F3</f>
        <v>24498</v>
      </c>
      <c r="M37" s="5">
        <f t="shared" ref="M37:M50" si="15">M3-H3</f>
        <v>25294</v>
      </c>
      <c r="N37" s="5">
        <f t="shared" ref="N37:N50" si="16">N3-I3</f>
        <v>30860</v>
      </c>
      <c r="O37" s="5">
        <f t="shared" ref="O37:O50" si="17">O3-J3</f>
        <v>30352</v>
      </c>
      <c r="P37" s="5">
        <f t="shared" ref="P37:P50" si="18">P3-K3</f>
        <v>81704</v>
      </c>
      <c r="Q37" s="30"/>
      <c r="R37" s="5">
        <f t="shared" ref="R37:R50" si="19">R3-M3</f>
        <v>82302.999999999971</v>
      </c>
      <c r="S37" s="5">
        <f t="shared" ref="S37:S50" si="20">S3-N3</f>
        <v>94316</v>
      </c>
      <c r="T37" s="5">
        <f t="shared" ref="T37:T50" si="21">T3-O3</f>
        <v>93660</v>
      </c>
      <c r="U37" s="5">
        <f t="shared" ref="U37:U50" si="22">U3-P3</f>
        <v>63607</v>
      </c>
      <c r="V37" s="30"/>
      <c r="W37" s="5">
        <f t="shared" ref="W37:W50" si="23">W3-R3</f>
        <v>65981.000000000029</v>
      </c>
      <c r="X37" s="5">
        <f t="shared" ref="X37:X50" si="24">X3-S3</f>
        <v>43650</v>
      </c>
      <c r="Y37" s="5">
        <f t="shared" ref="Y37:Y50" si="25">Y3-T3</f>
        <v>47183</v>
      </c>
      <c r="Z37" s="5">
        <f t="shared" ref="Z37:Z50" si="26">Z3-U3</f>
        <v>34000.000000000058</v>
      </c>
      <c r="AA37" s="30"/>
      <c r="AB37" s="5">
        <f t="shared" ref="AB37:AB50" si="27">AB3-W3</f>
        <v>18991</v>
      </c>
      <c r="AC37" s="5">
        <f t="shared" ref="AC37:AC50" si="28">AC3-X3</f>
        <v>23140</v>
      </c>
      <c r="AD37" s="5">
        <f t="shared" ref="AD37:AD50" si="29">AD3-Y3</f>
        <v>18592</v>
      </c>
      <c r="AE37" s="5">
        <f t="shared" ref="AE37:AE50" si="30">AE3-Z3</f>
        <v>21718.999999999942</v>
      </c>
      <c r="AF37" s="30"/>
      <c r="AG37" s="5">
        <f t="shared" ref="AG37:AG50" si="31">AG3-AB3</f>
        <v>38404.5</v>
      </c>
      <c r="AH37" s="5">
        <f t="shared" ref="AH37:AH50" si="32">AH3-AC3</f>
        <v>60815.5</v>
      </c>
      <c r="AI37" s="5">
        <f t="shared" ref="AI37:AI50" si="33">AI3-AD3</f>
        <v>69362.5</v>
      </c>
      <c r="AJ37" s="5">
        <f t="shared" ref="AJ37:AJ50" si="34">AJ3-AE3</f>
        <v>90512.97000000003</v>
      </c>
      <c r="AK37" s="30"/>
      <c r="AL37" s="5">
        <f t="shared" ref="AL37:AL50" si="35">AL3-AG3</f>
        <v>100493.46000000002</v>
      </c>
      <c r="AM37" s="5">
        <f t="shared" ref="AM37:AM50" si="36">AM3-AH3</f>
        <v>118180.46000000002</v>
      </c>
      <c r="AN37" s="5">
        <f t="shared" ref="AN37:AN50" si="37">AN3-AI3</f>
        <v>119955.45999999996</v>
      </c>
      <c r="AO37" s="5">
        <f t="shared" ref="AO37:AO50" si="38">AO3-AJ3</f>
        <v>154511.98999999993</v>
      </c>
      <c r="AP37" s="30"/>
      <c r="AQ37" s="5">
        <f t="shared" ref="AQ37:AQ50" si="39">AQ3-AL3</f>
        <v>151044.00999999995</v>
      </c>
      <c r="AR37" s="5">
        <f t="shared" ref="AR37:AR50" si="40">AR3-AM3</f>
        <v>170651.00999999995</v>
      </c>
      <c r="AS37" s="5">
        <f t="shared" ref="AS37:AS50" si="41">AS3-AN3</f>
        <v>165711.01</v>
      </c>
      <c r="AT37" s="5">
        <f t="shared" ref="AT37:AT50" si="42">AT3-AO3</f>
        <v>133948.01000000013</v>
      </c>
      <c r="AU37" s="30"/>
      <c r="AV37" s="5">
        <f t="shared" ref="AV37:AV50" si="43">AV3-AQ3</f>
        <v>140323.02000000002</v>
      </c>
      <c r="AW37" s="5">
        <f t="shared" ref="AW37:AW50" si="44">AW3-AR3</f>
        <v>106209.02000000002</v>
      </c>
      <c r="AX37" s="5">
        <f t="shared" ref="AX37:AX50" si="45">AX3-AS3</f>
        <v>117692.03000000003</v>
      </c>
      <c r="AY37" s="5">
        <f t="shared" ref="AY37:AY50" si="46">AY3-AT3</f>
        <v>120963.03000000003</v>
      </c>
      <c r="BA37" s="5">
        <f t="shared" ref="BA37:BA50" si="47">BA3-AV3</f>
        <v>109168.01000000013</v>
      </c>
      <c r="BB37" s="5">
        <f t="shared" ref="BB37:BB50" si="48">BB3-AW3</f>
        <v>94278.010000000009</v>
      </c>
      <c r="BC37" s="5">
        <f t="shared" ref="BC37:BC50" si="49">BC3-AX3</f>
        <v>89144</v>
      </c>
      <c r="BD37" s="5">
        <f t="shared" ref="BD37:BD50" si="50">BD3-AY3</f>
        <v>77250.999999999884</v>
      </c>
      <c r="BF37" s="5">
        <v>58910.999999999884</v>
      </c>
      <c r="BG37" s="5">
        <v>61009</v>
      </c>
      <c r="BH37" s="5">
        <v>51972</v>
      </c>
      <c r="BI37" s="5">
        <v>79887</v>
      </c>
      <c r="BK37" s="5">
        <v>86964</v>
      </c>
      <c r="BL37" s="5">
        <v>100492</v>
      </c>
      <c r="BM37" s="5">
        <v>95424</v>
      </c>
      <c r="BN37" s="5">
        <v>90709</v>
      </c>
    </row>
    <row r="38" spans="2:66" outlineLevel="1" x14ac:dyDescent="0.35">
      <c r="B38" s="3" t="s">
        <v>1</v>
      </c>
      <c r="C38" s="6">
        <v>20631.379999999997</v>
      </c>
      <c r="D38" s="6">
        <v>14938.440000000004</v>
      </c>
      <c r="E38" s="6">
        <v>14697.450000000006</v>
      </c>
      <c r="F38" s="6">
        <v>8721.9700000000012</v>
      </c>
      <c r="G38" s="30"/>
      <c r="H38" s="6">
        <f t="shared" si="11"/>
        <v>9937.0500000000029</v>
      </c>
      <c r="I38" s="6">
        <f t="shared" si="12"/>
        <v>13008</v>
      </c>
      <c r="J38" s="6">
        <f t="shared" si="13"/>
        <v>15539</v>
      </c>
      <c r="K38" s="6">
        <f t="shared" si="14"/>
        <v>16385.000000000015</v>
      </c>
      <c r="M38" s="6">
        <f t="shared" si="15"/>
        <v>19344</v>
      </c>
      <c r="N38" s="6">
        <f t="shared" si="16"/>
        <v>21003.999999999985</v>
      </c>
      <c r="O38" s="6">
        <f t="shared" si="17"/>
        <v>18304</v>
      </c>
      <c r="P38" s="6">
        <f t="shared" si="18"/>
        <v>65005.999999999985</v>
      </c>
      <c r="R38" s="6">
        <f t="shared" si="19"/>
        <v>63302.999999999971</v>
      </c>
      <c r="S38" s="6">
        <f t="shared" si="20"/>
        <v>77378.000000000015</v>
      </c>
      <c r="T38" s="6">
        <f t="shared" si="21"/>
        <v>81149</v>
      </c>
      <c r="U38" s="6">
        <f t="shared" si="22"/>
        <v>51193.000000000029</v>
      </c>
      <c r="W38" s="6">
        <f t="shared" si="23"/>
        <v>51874.000000000058</v>
      </c>
      <c r="X38" s="6">
        <f t="shared" si="24"/>
        <v>33392</v>
      </c>
      <c r="Y38" s="6">
        <f t="shared" si="25"/>
        <v>31241</v>
      </c>
      <c r="Z38" s="6">
        <f t="shared" si="26"/>
        <v>24542.000000000029</v>
      </c>
      <c r="AB38" s="6">
        <f t="shared" si="27"/>
        <v>12478.999999999971</v>
      </c>
      <c r="AC38" s="6">
        <f t="shared" si="28"/>
        <v>17024.000000000029</v>
      </c>
      <c r="AD38" s="6">
        <f t="shared" si="29"/>
        <v>13059.000000000029</v>
      </c>
      <c r="AE38" s="6">
        <f t="shared" si="30"/>
        <v>12727.999999999942</v>
      </c>
      <c r="AG38" s="6">
        <f t="shared" si="31"/>
        <v>29020</v>
      </c>
      <c r="AH38" s="6">
        <f t="shared" si="32"/>
        <v>34821.999999999971</v>
      </c>
      <c r="AI38" s="6">
        <f t="shared" si="33"/>
        <v>37980.999999999971</v>
      </c>
      <c r="AJ38" s="6">
        <f t="shared" si="34"/>
        <v>50502.97000000003</v>
      </c>
      <c r="AL38" s="6">
        <f t="shared" si="35"/>
        <v>57265.960000000021</v>
      </c>
      <c r="AM38" s="6">
        <f t="shared" si="36"/>
        <v>71066.960000000021</v>
      </c>
      <c r="AN38" s="6">
        <f t="shared" si="37"/>
        <v>76044.959999999963</v>
      </c>
      <c r="AO38" s="6">
        <f t="shared" si="38"/>
        <v>99739.989999999932</v>
      </c>
      <c r="AQ38" s="6">
        <f t="shared" si="39"/>
        <v>94770.009999999951</v>
      </c>
      <c r="AR38" s="6">
        <f t="shared" si="40"/>
        <v>105113.01000000001</v>
      </c>
      <c r="AS38" s="6">
        <f t="shared" si="41"/>
        <v>97272.010000000009</v>
      </c>
      <c r="AT38" s="6">
        <f t="shared" si="42"/>
        <v>66694.010000000126</v>
      </c>
      <c r="AV38" s="6">
        <f t="shared" si="43"/>
        <v>69540.020000000019</v>
      </c>
      <c r="AW38" s="6">
        <f t="shared" si="44"/>
        <v>52112.01999999996</v>
      </c>
      <c r="AX38" s="6">
        <f t="shared" si="45"/>
        <v>57863.030000000028</v>
      </c>
      <c r="AY38" s="6">
        <f t="shared" si="46"/>
        <v>69230.030000000028</v>
      </c>
      <c r="BA38" s="6">
        <f t="shared" si="47"/>
        <v>59189.010000000126</v>
      </c>
      <c r="BB38" s="6">
        <f t="shared" si="48"/>
        <v>47446.010000000009</v>
      </c>
      <c r="BC38" s="6">
        <f t="shared" si="49"/>
        <v>34152</v>
      </c>
      <c r="BD38" s="6">
        <f t="shared" si="50"/>
        <v>35833.999999999884</v>
      </c>
      <c r="BF38" s="6">
        <v>18864.999999999884</v>
      </c>
      <c r="BG38" s="6">
        <v>18827</v>
      </c>
      <c r="BH38" s="6">
        <v>25891</v>
      </c>
      <c r="BI38" s="6">
        <v>21557</v>
      </c>
      <c r="BK38" s="6">
        <v>32009</v>
      </c>
      <c r="BL38" s="6">
        <v>39616</v>
      </c>
      <c r="BM38" s="6">
        <v>32558</v>
      </c>
      <c r="BN38" s="6">
        <v>33299</v>
      </c>
    </row>
    <row r="39" spans="2:66" outlineLevel="2" x14ac:dyDescent="0.35">
      <c r="B39" s="2" t="s">
        <v>2</v>
      </c>
      <c r="C39" s="7">
        <v>17120.379999999997</v>
      </c>
      <c r="D39" s="7">
        <v>11558.440000000002</v>
      </c>
      <c r="E39" s="7">
        <v>12081.450000000004</v>
      </c>
      <c r="F39" s="7">
        <v>5887.9700000000012</v>
      </c>
      <c r="G39" s="30"/>
      <c r="H39" s="7">
        <f t="shared" si="11"/>
        <v>7873.0500000000029</v>
      </c>
      <c r="I39" s="7">
        <f t="shared" si="12"/>
        <v>12227</v>
      </c>
      <c r="J39" s="7">
        <f t="shared" si="13"/>
        <v>14754</v>
      </c>
      <c r="K39" s="7">
        <f t="shared" si="14"/>
        <v>15106.000000000015</v>
      </c>
      <c r="M39" s="7">
        <f t="shared" si="15"/>
        <v>16711</v>
      </c>
      <c r="N39" s="7">
        <f t="shared" si="16"/>
        <v>17754.999999999985</v>
      </c>
      <c r="O39" s="7">
        <f t="shared" si="17"/>
        <v>15023</v>
      </c>
      <c r="P39" s="7">
        <f t="shared" si="18"/>
        <v>54325.999999999985</v>
      </c>
      <c r="R39" s="7">
        <f t="shared" si="19"/>
        <v>54775.999999999971</v>
      </c>
      <c r="S39" s="7">
        <f t="shared" si="20"/>
        <v>68632.000000000015</v>
      </c>
      <c r="T39" s="7">
        <f t="shared" si="21"/>
        <v>72550</v>
      </c>
      <c r="U39" s="7">
        <f t="shared" si="22"/>
        <v>51275.000000000029</v>
      </c>
      <c r="W39" s="7">
        <f t="shared" si="23"/>
        <v>51467.000000000058</v>
      </c>
      <c r="X39" s="7">
        <f t="shared" si="24"/>
        <v>35526</v>
      </c>
      <c r="Y39" s="7">
        <f t="shared" si="25"/>
        <v>32195</v>
      </c>
      <c r="Z39" s="7">
        <f t="shared" si="26"/>
        <v>26144.000000000029</v>
      </c>
      <c r="AB39" s="7">
        <f t="shared" si="27"/>
        <v>14684.999999999971</v>
      </c>
      <c r="AC39" s="7">
        <f t="shared" si="28"/>
        <v>18074.000000000029</v>
      </c>
      <c r="AD39" s="7">
        <f t="shared" si="29"/>
        <v>15980.000000000029</v>
      </c>
      <c r="AE39" s="7">
        <f t="shared" si="30"/>
        <v>14993.999999999942</v>
      </c>
      <c r="AG39" s="7">
        <f t="shared" si="31"/>
        <v>28286.000000000029</v>
      </c>
      <c r="AH39" s="7">
        <f t="shared" si="32"/>
        <v>31936</v>
      </c>
      <c r="AI39" s="7">
        <f t="shared" si="33"/>
        <v>33207.999999999971</v>
      </c>
      <c r="AJ39" s="7">
        <f t="shared" si="34"/>
        <v>42614.97000000003</v>
      </c>
      <c r="AL39" s="7">
        <f t="shared" si="35"/>
        <v>47290.959999999992</v>
      </c>
      <c r="AM39" s="7">
        <f t="shared" si="36"/>
        <v>61657.959999999992</v>
      </c>
      <c r="AN39" s="7">
        <f t="shared" si="37"/>
        <v>66454.959999999963</v>
      </c>
      <c r="AO39" s="7">
        <f t="shared" si="38"/>
        <v>86112.989999999932</v>
      </c>
      <c r="AQ39" s="7">
        <f t="shared" si="39"/>
        <v>85655.009999999951</v>
      </c>
      <c r="AR39" s="7">
        <f t="shared" si="40"/>
        <v>84502.010000000009</v>
      </c>
      <c r="AS39" s="7">
        <f t="shared" si="41"/>
        <v>76006.010000000009</v>
      </c>
      <c r="AT39" s="7">
        <f t="shared" si="42"/>
        <v>48046.010000000126</v>
      </c>
      <c r="AV39" s="7">
        <f t="shared" si="43"/>
        <v>47203.020000000019</v>
      </c>
      <c r="AW39" s="7">
        <f t="shared" si="44"/>
        <v>42461.01999999996</v>
      </c>
      <c r="AX39" s="7">
        <f t="shared" si="45"/>
        <v>43894.030000000028</v>
      </c>
      <c r="AY39" s="7">
        <f t="shared" si="46"/>
        <v>51486.02999999997</v>
      </c>
      <c r="BA39" s="7">
        <f t="shared" si="47"/>
        <v>44795.010000000068</v>
      </c>
      <c r="BB39" s="7">
        <f t="shared" si="48"/>
        <v>33847.010000000009</v>
      </c>
      <c r="BC39" s="7">
        <f t="shared" si="49"/>
        <v>27313</v>
      </c>
      <c r="BD39" s="7">
        <f t="shared" si="50"/>
        <v>31527</v>
      </c>
      <c r="BF39" s="7">
        <v>16956.999999999942</v>
      </c>
      <c r="BG39" s="7">
        <v>14730</v>
      </c>
      <c r="BH39" s="7">
        <v>19261.999999999942</v>
      </c>
      <c r="BI39" s="7">
        <v>17426.999999999884</v>
      </c>
      <c r="BK39" s="7">
        <v>26227.000000000058</v>
      </c>
      <c r="BL39" s="7">
        <v>25868</v>
      </c>
      <c r="BM39" s="7">
        <v>16694.000000000116</v>
      </c>
      <c r="BN39" s="7">
        <v>15494.000000000058</v>
      </c>
    </row>
    <row r="40" spans="2:66" outlineLevel="2" x14ac:dyDescent="0.35">
      <c r="B40" s="2" t="s">
        <v>3</v>
      </c>
      <c r="C40" s="7">
        <v>3503</v>
      </c>
      <c r="D40" s="7">
        <v>2861.0000000000018</v>
      </c>
      <c r="E40" s="7">
        <v>2097.0000000000018</v>
      </c>
      <c r="F40" s="7">
        <v>1811</v>
      </c>
      <c r="G40" s="30"/>
      <c r="H40" s="7">
        <f t="shared" si="11"/>
        <v>1049</v>
      </c>
      <c r="I40" s="7">
        <f t="shared" si="12"/>
        <v>276.99999999999818</v>
      </c>
      <c r="J40" s="7">
        <f t="shared" si="13"/>
        <v>280.99999999999818</v>
      </c>
      <c r="K40" s="7">
        <f t="shared" si="14"/>
        <v>1279</v>
      </c>
      <c r="M40" s="7">
        <f t="shared" si="15"/>
        <v>2661</v>
      </c>
      <c r="N40" s="7">
        <f t="shared" si="16"/>
        <v>2739</v>
      </c>
      <c r="O40" s="7">
        <f t="shared" si="17"/>
        <v>2777.9999999999982</v>
      </c>
      <c r="P40" s="7">
        <f t="shared" si="18"/>
        <v>7040.0000000000036</v>
      </c>
      <c r="R40" s="7">
        <f t="shared" si="19"/>
        <v>5699</v>
      </c>
      <c r="S40" s="7">
        <f t="shared" si="20"/>
        <v>5637</v>
      </c>
      <c r="T40" s="7">
        <f t="shared" si="21"/>
        <v>5594.0000000000018</v>
      </c>
      <c r="U40" s="7">
        <f t="shared" si="22"/>
        <v>49.999999999996362</v>
      </c>
      <c r="W40" s="7">
        <f t="shared" si="23"/>
        <v>-574</v>
      </c>
      <c r="X40" s="7">
        <f t="shared" si="24"/>
        <v>-1616</v>
      </c>
      <c r="Y40" s="7">
        <f t="shared" si="25"/>
        <v>-366.99999999999636</v>
      </c>
      <c r="Z40" s="7">
        <f t="shared" si="26"/>
        <v>-1559</v>
      </c>
      <c r="AB40" s="7">
        <f t="shared" si="27"/>
        <v>-1743</v>
      </c>
      <c r="AC40" s="7">
        <f t="shared" si="28"/>
        <v>-1267</v>
      </c>
      <c r="AD40" s="7">
        <f t="shared" si="29"/>
        <v>-3318.0000000000018</v>
      </c>
      <c r="AE40" s="7">
        <f t="shared" si="30"/>
        <v>-2118.9999999999982</v>
      </c>
      <c r="AG40" s="7">
        <f t="shared" si="31"/>
        <v>734</v>
      </c>
      <c r="AH40" s="7">
        <f t="shared" si="32"/>
        <v>2636</v>
      </c>
      <c r="AI40" s="7">
        <f t="shared" si="33"/>
        <v>3437.9999999999982</v>
      </c>
      <c r="AJ40" s="7">
        <f t="shared" si="34"/>
        <v>6339.9999999999982</v>
      </c>
      <c r="AL40" s="7">
        <f t="shared" si="35"/>
        <v>6543</v>
      </c>
      <c r="AM40" s="7">
        <f t="shared" si="36"/>
        <v>6227</v>
      </c>
      <c r="AN40" s="7">
        <f t="shared" si="37"/>
        <v>7293</v>
      </c>
      <c r="AO40" s="7">
        <f t="shared" si="38"/>
        <v>11204.999999999996</v>
      </c>
      <c r="AQ40" s="7">
        <f t="shared" si="39"/>
        <v>8576.9999999999964</v>
      </c>
      <c r="AR40" s="7">
        <f t="shared" si="40"/>
        <v>7992</v>
      </c>
      <c r="AS40" s="7">
        <f t="shared" si="41"/>
        <v>8377.0000000000073</v>
      </c>
      <c r="AT40" s="7">
        <f t="shared" si="42"/>
        <v>4156.9999999999964</v>
      </c>
      <c r="AV40" s="7">
        <f t="shared" si="43"/>
        <v>7036.0000000000036</v>
      </c>
      <c r="AW40" s="7">
        <f t="shared" si="44"/>
        <v>6585</v>
      </c>
      <c r="AX40" s="7">
        <f t="shared" si="45"/>
        <v>9003.9999999999854</v>
      </c>
      <c r="AY40" s="7">
        <f t="shared" si="46"/>
        <v>5887.0000000000073</v>
      </c>
      <c r="BA40" s="7">
        <f t="shared" si="47"/>
        <v>3347</v>
      </c>
      <c r="BB40" s="7">
        <f t="shared" si="48"/>
        <v>3347</v>
      </c>
      <c r="BC40" s="7">
        <f t="shared" si="49"/>
        <v>-1043.9999999999927</v>
      </c>
      <c r="BD40" s="7">
        <f t="shared" si="50"/>
        <v>0</v>
      </c>
      <c r="BF40" s="7">
        <v>0</v>
      </c>
      <c r="BG40" s="7">
        <v>0</v>
      </c>
      <c r="BH40" s="7">
        <v>-16</v>
      </c>
      <c r="BI40" s="7">
        <v>1573</v>
      </c>
      <c r="BK40" s="7">
        <v>-977.00000000000728</v>
      </c>
      <c r="BL40" s="7">
        <v>3242.0000000000073</v>
      </c>
      <c r="BM40" s="7">
        <v>3891</v>
      </c>
      <c r="BN40" s="7">
        <v>3873</v>
      </c>
    </row>
    <row r="41" spans="2:66" outlineLevel="2" x14ac:dyDescent="0.35">
      <c r="B41" s="2" t="s">
        <v>4</v>
      </c>
      <c r="C41" s="7">
        <v>0</v>
      </c>
      <c r="D41" s="7">
        <v>0</v>
      </c>
      <c r="E41" s="7">
        <v>0</v>
      </c>
      <c r="F41" s="7">
        <v>0</v>
      </c>
      <c r="G41" s="30"/>
      <c r="H41" s="7">
        <f t="shared" si="11"/>
        <v>0</v>
      </c>
      <c r="I41" s="7">
        <f t="shared" si="12"/>
        <v>0</v>
      </c>
      <c r="J41" s="7">
        <f t="shared" si="13"/>
        <v>0</v>
      </c>
      <c r="K41" s="7">
        <f t="shared" si="14"/>
        <v>0</v>
      </c>
      <c r="M41" s="7">
        <f t="shared" si="15"/>
        <v>0</v>
      </c>
      <c r="N41" s="7">
        <f t="shared" si="16"/>
        <v>0</v>
      </c>
      <c r="O41" s="7">
        <f t="shared" si="17"/>
        <v>0</v>
      </c>
      <c r="P41" s="7">
        <f t="shared" si="18"/>
        <v>2230</v>
      </c>
      <c r="R41" s="7">
        <f t="shared" si="19"/>
        <v>1417</v>
      </c>
      <c r="S41" s="7">
        <f t="shared" si="20"/>
        <v>2236</v>
      </c>
      <c r="T41" s="7">
        <f t="shared" si="21"/>
        <v>2125</v>
      </c>
      <c r="U41" s="7">
        <f t="shared" si="22"/>
        <v>-105</v>
      </c>
      <c r="W41" s="7">
        <f t="shared" si="23"/>
        <v>976</v>
      </c>
      <c r="X41" s="7">
        <f t="shared" si="24"/>
        <v>163</v>
      </c>
      <c r="Y41" s="7">
        <f t="shared" si="25"/>
        <v>94</v>
      </c>
      <c r="Z41" s="7">
        <f t="shared" si="26"/>
        <v>264</v>
      </c>
      <c r="AB41" s="7">
        <f t="shared" si="27"/>
        <v>-151</v>
      </c>
      <c r="AC41" s="7">
        <f t="shared" si="28"/>
        <v>-157</v>
      </c>
      <c r="AD41" s="7">
        <f t="shared" si="29"/>
        <v>23</v>
      </c>
      <c r="AE41" s="7">
        <f t="shared" si="30"/>
        <v>-147</v>
      </c>
      <c r="AG41" s="7">
        <f t="shared" si="31"/>
        <v>0</v>
      </c>
      <c r="AH41" s="7">
        <f t="shared" si="32"/>
        <v>250</v>
      </c>
      <c r="AI41" s="7">
        <f t="shared" si="33"/>
        <v>250</v>
      </c>
      <c r="AJ41" s="7">
        <f t="shared" si="34"/>
        <v>463</v>
      </c>
      <c r="AL41" s="7">
        <f t="shared" si="35"/>
        <v>1405.0000000000005</v>
      </c>
      <c r="AM41" s="7">
        <f t="shared" si="36"/>
        <v>1155.0000000000005</v>
      </c>
      <c r="AN41" s="7">
        <f t="shared" si="37"/>
        <v>1155.0000000000005</v>
      </c>
      <c r="AO41" s="7">
        <f t="shared" si="38"/>
        <v>942.00000000000045</v>
      </c>
      <c r="AQ41" s="7">
        <f t="shared" si="39"/>
        <v>0</v>
      </c>
      <c r="AR41" s="7">
        <f t="shared" si="40"/>
        <v>12081</v>
      </c>
      <c r="AS41" s="7">
        <f t="shared" si="41"/>
        <v>12551</v>
      </c>
      <c r="AT41" s="7">
        <f t="shared" si="42"/>
        <v>14490.999999999996</v>
      </c>
      <c r="AV41" s="7">
        <f t="shared" si="43"/>
        <v>15300.999999999996</v>
      </c>
      <c r="AW41" s="7">
        <f t="shared" si="44"/>
        <v>3219.9999999999964</v>
      </c>
      <c r="AX41" s="7">
        <f t="shared" si="45"/>
        <v>5579</v>
      </c>
      <c r="AY41" s="7">
        <f t="shared" si="46"/>
        <v>6457.0000000000073</v>
      </c>
      <c r="BA41" s="7">
        <f t="shared" si="47"/>
        <v>5647.0000000000073</v>
      </c>
      <c r="BB41" s="7">
        <f t="shared" si="48"/>
        <v>5647.0000000000073</v>
      </c>
      <c r="BC41" s="7">
        <f t="shared" si="49"/>
        <v>2818.0000000000036</v>
      </c>
      <c r="BD41" s="7">
        <f t="shared" si="50"/>
        <v>2977</v>
      </c>
      <c r="BF41" s="7">
        <v>1706.9999999999964</v>
      </c>
      <c r="BG41" s="7">
        <v>1456.9999999999964</v>
      </c>
      <c r="BH41" s="7">
        <v>958.99999999999636</v>
      </c>
      <c r="BI41" s="7">
        <v>-850.00000000000728</v>
      </c>
      <c r="BK41" s="7">
        <v>3164.9999999999964</v>
      </c>
      <c r="BL41" s="7">
        <v>5746</v>
      </c>
      <c r="BM41" s="7">
        <v>7032.9999999999964</v>
      </c>
      <c r="BN41" s="7">
        <v>6440.0000000000036</v>
      </c>
    </row>
    <row r="42" spans="2:66" outlineLevel="2" x14ac:dyDescent="0.35">
      <c r="B42" s="2" t="s">
        <v>5</v>
      </c>
      <c r="C42" s="7">
        <v>8</v>
      </c>
      <c r="D42" s="7">
        <v>519</v>
      </c>
      <c r="E42" s="7">
        <v>519</v>
      </c>
      <c r="F42" s="7">
        <v>1023</v>
      </c>
      <c r="G42" s="30"/>
      <c r="H42" s="7">
        <f t="shared" si="11"/>
        <v>1015</v>
      </c>
      <c r="I42" s="7">
        <f t="shared" si="12"/>
        <v>504</v>
      </c>
      <c r="J42" s="7">
        <f t="shared" si="13"/>
        <v>504</v>
      </c>
      <c r="K42" s="7">
        <f t="shared" si="14"/>
        <v>0</v>
      </c>
      <c r="M42" s="7">
        <f t="shared" si="15"/>
        <v>-28</v>
      </c>
      <c r="N42" s="7">
        <f t="shared" si="16"/>
        <v>510</v>
      </c>
      <c r="O42" s="7">
        <f t="shared" si="17"/>
        <v>503</v>
      </c>
      <c r="P42" s="7">
        <f t="shared" si="18"/>
        <v>1410</v>
      </c>
      <c r="R42" s="7">
        <f t="shared" si="19"/>
        <v>1411</v>
      </c>
      <c r="S42" s="7">
        <f t="shared" si="20"/>
        <v>873</v>
      </c>
      <c r="T42" s="7">
        <f t="shared" si="21"/>
        <v>880</v>
      </c>
      <c r="U42" s="7">
        <f t="shared" si="22"/>
        <v>-27</v>
      </c>
      <c r="W42" s="7">
        <f t="shared" si="23"/>
        <v>5</v>
      </c>
      <c r="X42" s="7">
        <f t="shared" si="24"/>
        <v>-681</v>
      </c>
      <c r="Y42" s="7">
        <f t="shared" si="25"/>
        <v>-681</v>
      </c>
      <c r="Z42" s="7">
        <f t="shared" si="26"/>
        <v>-307</v>
      </c>
      <c r="AB42" s="7">
        <f t="shared" si="27"/>
        <v>-312</v>
      </c>
      <c r="AC42" s="7">
        <f t="shared" si="28"/>
        <v>374</v>
      </c>
      <c r="AD42" s="7">
        <f t="shared" si="29"/>
        <v>374</v>
      </c>
      <c r="AE42" s="7">
        <f t="shared" si="30"/>
        <v>0</v>
      </c>
      <c r="AG42" s="7">
        <f t="shared" si="31"/>
        <v>0</v>
      </c>
      <c r="AH42" s="7">
        <f t="shared" si="32"/>
        <v>0</v>
      </c>
      <c r="AI42" s="7">
        <f t="shared" si="33"/>
        <v>1085</v>
      </c>
      <c r="AJ42" s="7">
        <f t="shared" si="34"/>
        <v>1085</v>
      </c>
      <c r="AL42" s="7">
        <f t="shared" si="35"/>
        <v>2027</v>
      </c>
      <c r="AM42" s="7">
        <f t="shared" si="36"/>
        <v>2027</v>
      </c>
      <c r="AN42" s="7">
        <f t="shared" si="37"/>
        <v>1142</v>
      </c>
      <c r="AO42" s="7">
        <f t="shared" si="38"/>
        <v>1480</v>
      </c>
      <c r="AQ42" s="7">
        <f t="shared" si="39"/>
        <v>538</v>
      </c>
      <c r="AR42" s="7">
        <f t="shared" si="40"/>
        <v>538</v>
      </c>
      <c r="AS42" s="7">
        <f t="shared" si="41"/>
        <v>338</v>
      </c>
      <c r="AT42" s="7">
        <f t="shared" si="42"/>
        <v>0</v>
      </c>
      <c r="AV42" s="7">
        <f t="shared" si="43"/>
        <v>0</v>
      </c>
      <c r="AW42" s="7">
        <f t="shared" si="44"/>
        <v>-154</v>
      </c>
      <c r="AX42" s="7">
        <f t="shared" si="45"/>
        <v>-614</v>
      </c>
      <c r="AY42" s="7">
        <f t="shared" si="46"/>
        <v>5399.9999999999982</v>
      </c>
      <c r="BA42" s="7">
        <f t="shared" si="47"/>
        <v>5399.9999999999982</v>
      </c>
      <c r="BB42" s="7">
        <f t="shared" si="48"/>
        <v>4604.9999999999982</v>
      </c>
      <c r="BC42" s="7">
        <f t="shared" si="49"/>
        <v>5064.9999999999982</v>
      </c>
      <c r="BD42" s="7">
        <f t="shared" si="50"/>
        <v>1330</v>
      </c>
      <c r="BF42" s="7">
        <v>201.00000000000182</v>
      </c>
      <c r="BG42" s="7">
        <v>2640</v>
      </c>
      <c r="BH42" s="7">
        <v>5685.9999999999982</v>
      </c>
      <c r="BI42" s="7">
        <v>3406.9999999999982</v>
      </c>
      <c r="BK42" s="7">
        <v>3594.0000000000018</v>
      </c>
      <c r="BL42" s="7">
        <v>4760.0000000000018</v>
      </c>
      <c r="BM42" s="7">
        <v>4940.0000000000073</v>
      </c>
      <c r="BN42" s="7">
        <v>7492.0000000000073</v>
      </c>
    </row>
    <row r="43" spans="2:66" outlineLevel="1" x14ac:dyDescent="0.35">
      <c r="B43" s="3" t="s">
        <v>6</v>
      </c>
      <c r="C43" s="6">
        <v>3745</v>
      </c>
      <c r="D43" s="6">
        <v>3611</v>
      </c>
      <c r="E43" s="6">
        <v>4600</v>
      </c>
      <c r="F43" s="6">
        <v>1068.9999999999995</v>
      </c>
      <c r="G43" s="30"/>
      <c r="H43" s="6">
        <f t="shared" si="11"/>
        <v>1390</v>
      </c>
      <c r="I43" s="6">
        <f t="shared" si="12"/>
        <v>3209</v>
      </c>
      <c r="J43" s="6">
        <f t="shared" si="13"/>
        <v>2220</v>
      </c>
      <c r="K43" s="6">
        <f t="shared" si="14"/>
        <v>2300</v>
      </c>
      <c r="M43" s="6">
        <f t="shared" si="15"/>
        <v>2027</v>
      </c>
      <c r="N43" s="6">
        <f t="shared" si="16"/>
        <v>-297</v>
      </c>
      <c r="O43" s="6">
        <f t="shared" si="17"/>
        <v>1236</v>
      </c>
      <c r="P43" s="6">
        <f t="shared" si="18"/>
        <v>2815</v>
      </c>
      <c r="R43" s="6">
        <f t="shared" si="19"/>
        <v>3764</v>
      </c>
      <c r="S43" s="6">
        <f t="shared" si="20"/>
        <v>5400</v>
      </c>
      <c r="T43" s="6">
        <f t="shared" si="21"/>
        <v>3713</v>
      </c>
      <c r="U43" s="6">
        <f t="shared" si="22"/>
        <v>3542</v>
      </c>
      <c r="W43" s="6">
        <f t="shared" si="23"/>
        <v>2654</v>
      </c>
      <c r="X43" s="6">
        <f t="shared" si="24"/>
        <v>1760</v>
      </c>
      <c r="Y43" s="6">
        <f t="shared" si="25"/>
        <v>1914</v>
      </c>
      <c r="Z43" s="6">
        <f t="shared" si="26"/>
        <v>184</v>
      </c>
      <c r="AB43" s="6">
        <f t="shared" si="27"/>
        <v>447</v>
      </c>
      <c r="AC43" s="6">
        <f t="shared" si="28"/>
        <v>-86</v>
      </c>
      <c r="AD43" s="6">
        <f t="shared" si="29"/>
        <v>1819</v>
      </c>
      <c r="AE43" s="6">
        <f t="shared" si="30"/>
        <v>2517</v>
      </c>
      <c r="AG43" s="6">
        <f t="shared" si="31"/>
        <v>1659</v>
      </c>
      <c r="AH43" s="6">
        <f t="shared" si="32"/>
        <v>1987</v>
      </c>
      <c r="AI43" s="6">
        <f t="shared" si="33"/>
        <v>586</v>
      </c>
      <c r="AJ43" s="6">
        <f t="shared" si="34"/>
        <v>130</v>
      </c>
      <c r="AL43" s="6">
        <f t="shared" si="35"/>
        <v>-1147</v>
      </c>
      <c r="AM43" s="6">
        <f t="shared" si="36"/>
        <v>2916</v>
      </c>
      <c r="AN43" s="6">
        <f t="shared" si="37"/>
        <v>3264</v>
      </c>
      <c r="AO43" s="6">
        <f t="shared" si="38"/>
        <v>2899</v>
      </c>
      <c r="AQ43" s="6">
        <f t="shared" si="39"/>
        <v>4678</v>
      </c>
      <c r="AR43" s="6">
        <f t="shared" si="40"/>
        <v>6999</v>
      </c>
      <c r="AS43" s="6">
        <f t="shared" si="41"/>
        <v>5802</v>
      </c>
      <c r="AT43" s="6">
        <f t="shared" si="42"/>
        <v>9281</v>
      </c>
      <c r="AV43" s="6">
        <f t="shared" si="43"/>
        <v>9349</v>
      </c>
      <c r="AW43" s="6">
        <f t="shared" si="44"/>
        <v>2837</v>
      </c>
      <c r="AX43" s="6">
        <f t="shared" si="45"/>
        <v>1284</v>
      </c>
      <c r="AY43" s="6">
        <f t="shared" si="46"/>
        <v>1720</v>
      </c>
      <c r="BA43" s="6">
        <f t="shared" si="47"/>
        <v>1652</v>
      </c>
      <c r="BB43" s="6">
        <f t="shared" si="48"/>
        <v>1652</v>
      </c>
      <c r="BC43" s="6">
        <f t="shared" si="49"/>
        <v>3550</v>
      </c>
      <c r="BD43" s="6">
        <f t="shared" si="50"/>
        <v>1376</v>
      </c>
      <c r="BF43" s="6">
        <v>1376</v>
      </c>
      <c r="BG43" s="6">
        <v>1774</v>
      </c>
      <c r="BH43" s="6">
        <v>324</v>
      </c>
      <c r="BI43" s="6">
        <v>3468</v>
      </c>
      <c r="BK43" s="6">
        <v>2809</v>
      </c>
      <c r="BL43" s="6">
        <v>4841</v>
      </c>
      <c r="BM43" s="6">
        <v>4976</v>
      </c>
      <c r="BN43" s="6">
        <v>456</v>
      </c>
    </row>
    <row r="44" spans="2:66" outlineLevel="2" x14ac:dyDescent="0.35">
      <c r="B44" s="2" t="s">
        <v>7</v>
      </c>
      <c r="C44" s="7">
        <v>2643</v>
      </c>
      <c r="D44" s="7">
        <v>2616</v>
      </c>
      <c r="E44" s="7">
        <v>2616</v>
      </c>
      <c r="F44" s="7">
        <v>-27</v>
      </c>
      <c r="G44" s="30"/>
      <c r="H44" s="7">
        <f t="shared" si="11"/>
        <v>278</v>
      </c>
      <c r="I44" s="7">
        <f t="shared" si="12"/>
        <v>1521</v>
      </c>
      <c r="J44" s="7">
        <f t="shared" si="13"/>
        <v>1521</v>
      </c>
      <c r="K44" s="7">
        <f t="shared" si="14"/>
        <v>1600.9999999999991</v>
      </c>
      <c r="M44" s="7">
        <f t="shared" si="15"/>
        <v>1282.9999999999991</v>
      </c>
      <c r="N44" s="7">
        <f t="shared" si="16"/>
        <v>61</v>
      </c>
      <c r="O44" s="7">
        <f t="shared" si="17"/>
        <v>66</v>
      </c>
      <c r="P44" s="7">
        <f t="shared" si="18"/>
        <v>1723.0000000000009</v>
      </c>
      <c r="R44" s="7">
        <f t="shared" si="19"/>
        <v>1942.0000000000009</v>
      </c>
      <c r="S44" s="7">
        <f t="shared" si="20"/>
        <v>1948</v>
      </c>
      <c r="T44" s="7">
        <f t="shared" si="21"/>
        <v>1938</v>
      </c>
      <c r="U44" s="7">
        <f t="shared" si="22"/>
        <v>1689</v>
      </c>
      <c r="W44" s="7">
        <f t="shared" si="23"/>
        <v>1583</v>
      </c>
      <c r="X44" s="7">
        <f t="shared" si="24"/>
        <v>1583</v>
      </c>
      <c r="Y44" s="7">
        <f t="shared" si="25"/>
        <v>1588</v>
      </c>
      <c r="Z44" s="7">
        <f t="shared" si="26"/>
        <v>100</v>
      </c>
      <c r="AB44" s="7">
        <f t="shared" si="27"/>
        <v>123.00000000000182</v>
      </c>
      <c r="AC44" s="7">
        <f t="shared" si="28"/>
        <v>-77</v>
      </c>
      <c r="AD44" s="7">
        <f t="shared" si="29"/>
        <v>158</v>
      </c>
      <c r="AE44" s="7">
        <f t="shared" si="30"/>
        <v>158.00000000000182</v>
      </c>
      <c r="AG44" s="7">
        <f t="shared" si="31"/>
        <v>-187</v>
      </c>
      <c r="AH44" s="7">
        <f t="shared" si="32"/>
        <v>14.000000000001819</v>
      </c>
      <c r="AI44" s="7">
        <f t="shared" si="33"/>
        <v>8</v>
      </c>
      <c r="AJ44" s="7">
        <f t="shared" si="34"/>
        <v>7.999999999998181</v>
      </c>
      <c r="AL44" s="7">
        <f t="shared" si="35"/>
        <v>-527.00000000000182</v>
      </c>
      <c r="AM44" s="7">
        <f t="shared" si="36"/>
        <v>814.99999999999818</v>
      </c>
      <c r="AN44" s="7">
        <f t="shared" si="37"/>
        <v>586</v>
      </c>
      <c r="AO44" s="7">
        <f t="shared" si="38"/>
        <v>221</v>
      </c>
      <c r="AQ44" s="7">
        <f t="shared" si="39"/>
        <v>978</v>
      </c>
      <c r="AR44" s="7">
        <f t="shared" si="40"/>
        <v>891.00000000000182</v>
      </c>
      <c r="AS44" s="7">
        <f t="shared" si="41"/>
        <v>891.00000000000182</v>
      </c>
      <c r="AT44" s="7">
        <f t="shared" si="42"/>
        <v>1256.0000000000018</v>
      </c>
      <c r="AV44" s="7">
        <f t="shared" si="43"/>
        <v>1324.0000000000018</v>
      </c>
      <c r="AW44" s="7">
        <f t="shared" si="44"/>
        <v>68</v>
      </c>
      <c r="AX44" s="7">
        <f t="shared" si="45"/>
        <v>-1830.0000000000036</v>
      </c>
      <c r="AY44" s="7">
        <f t="shared" si="46"/>
        <v>1720</v>
      </c>
      <c r="BA44" s="7">
        <f t="shared" si="47"/>
        <v>1652</v>
      </c>
      <c r="BB44" s="7">
        <f t="shared" si="48"/>
        <v>1652</v>
      </c>
      <c r="BC44" s="7">
        <f t="shared" si="49"/>
        <v>3550.0000000000036</v>
      </c>
      <c r="BD44" s="7">
        <f t="shared" si="50"/>
        <v>1375.9999999999982</v>
      </c>
      <c r="BF44" s="7">
        <v>1375.9999999999982</v>
      </c>
      <c r="BG44" s="7">
        <v>1375.9999999999982</v>
      </c>
      <c r="BH44" s="7">
        <v>1375.9999999999982</v>
      </c>
      <c r="BI44" s="7">
        <v>0</v>
      </c>
      <c r="BK44" s="7">
        <v>0</v>
      </c>
      <c r="BL44" s="7">
        <v>0</v>
      </c>
      <c r="BM44" s="7">
        <v>-2457.0000000000018</v>
      </c>
      <c r="BN44" s="7">
        <v>-2457.0000000000018</v>
      </c>
    </row>
    <row r="45" spans="2:66" outlineLevel="2" x14ac:dyDescent="0.35">
      <c r="B45" s="2" t="s">
        <v>8</v>
      </c>
      <c r="C45" s="7">
        <v>888</v>
      </c>
      <c r="D45" s="7">
        <v>586</v>
      </c>
      <c r="E45" s="7">
        <v>1574.9999999999995</v>
      </c>
      <c r="F45" s="7">
        <v>686.99999999999955</v>
      </c>
      <c r="G45" s="30"/>
      <c r="H45" s="7">
        <f t="shared" si="11"/>
        <v>687</v>
      </c>
      <c r="I45" s="7">
        <f t="shared" si="12"/>
        <v>987</v>
      </c>
      <c r="J45" s="7">
        <f t="shared" si="13"/>
        <v>-1.9999999999995453</v>
      </c>
      <c r="K45" s="7">
        <f t="shared" si="14"/>
        <v>-1.9999999999995453</v>
      </c>
      <c r="M45" s="7">
        <f t="shared" si="15"/>
        <v>-2</v>
      </c>
      <c r="N45" s="7">
        <f t="shared" si="16"/>
        <v>-77</v>
      </c>
      <c r="O45" s="7">
        <f t="shared" si="17"/>
        <v>0</v>
      </c>
      <c r="P45" s="7">
        <f t="shared" si="18"/>
        <v>-77</v>
      </c>
      <c r="R45" s="7">
        <f t="shared" si="19"/>
        <v>457</v>
      </c>
      <c r="S45" s="7">
        <f t="shared" si="20"/>
        <v>563</v>
      </c>
      <c r="T45" s="7">
        <f t="shared" si="21"/>
        <v>487</v>
      </c>
      <c r="U45" s="7">
        <f t="shared" si="22"/>
        <v>564</v>
      </c>
      <c r="W45" s="7">
        <f t="shared" si="23"/>
        <v>23</v>
      </c>
      <c r="X45" s="7">
        <f t="shared" si="24"/>
        <v>-6</v>
      </c>
      <c r="Y45" s="7">
        <f t="shared" si="25"/>
        <v>-7</v>
      </c>
      <c r="Z45" s="7">
        <f t="shared" si="26"/>
        <v>-7</v>
      </c>
      <c r="AB45" s="7">
        <f t="shared" si="27"/>
        <v>0</v>
      </c>
      <c r="AC45" s="7">
        <f t="shared" si="28"/>
        <v>0</v>
      </c>
      <c r="AD45" s="7">
        <f t="shared" si="29"/>
        <v>1472</v>
      </c>
      <c r="AE45" s="7">
        <f t="shared" si="30"/>
        <v>1672</v>
      </c>
      <c r="AG45" s="7">
        <f t="shared" si="31"/>
        <v>1392</v>
      </c>
      <c r="AH45" s="7">
        <f t="shared" si="32"/>
        <v>1392</v>
      </c>
      <c r="AI45" s="7">
        <f t="shared" si="33"/>
        <v>-80</v>
      </c>
      <c r="AJ45" s="7">
        <f t="shared" si="34"/>
        <v>-280</v>
      </c>
      <c r="AL45" s="7">
        <f t="shared" si="35"/>
        <v>0</v>
      </c>
      <c r="AM45" s="7">
        <f t="shared" si="36"/>
        <v>1398</v>
      </c>
      <c r="AN45" s="7">
        <f t="shared" si="37"/>
        <v>1398</v>
      </c>
      <c r="AO45" s="7">
        <f t="shared" si="38"/>
        <v>1398</v>
      </c>
      <c r="AQ45" s="7">
        <f t="shared" si="39"/>
        <v>1398</v>
      </c>
      <c r="AR45" s="7">
        <f t="shared" si="40"/>
        <v>3314</v>
      </c>
      <c r="AS45" s="7">
        <f t="shared" si="41"/>
        <v>3314</v>
      </c>
      <c r="AT45" s="7">
        <f t="shared" si="42"/>
        <v>3314</v>
      </c>
      <c r="AV45" s="7">
        <f t="shared" si="43"/>
        <v>3314</v>
      </c>
      <c r="AW45" s="7">
        <f t="shared" si="44"/>
        <v>0</v>
      </c>
      <c r="AX45" s="7">
        <f t="shared" si="45"/>
        <v>0</v>
      </c>
      <c r="AY45" s="7">
        <f t="shared" si="46"/>
        <v>0</v>
      </c>
      <c r="BA45" s="7">
        <f t="shared" si="47"/>
        <v>0</v>
      </c>
      <c r="BB45" s="7">
        <f t="shared" si="48"/>
        <v>0</v>
      </c>
      <c r="BC45" s="7">
        <f t="shared" si="49"/>
        <v>0</v>
      </c>
      <c r="BD45" s="7">
        <f t="shared" si="50"/>
        <v>0</v>
      </c>
      <c r="BF45" s="7">
        <v>0</v>
      </c>
      <c r="BG45" s="7">
        <v>0</v>
      </c>
      <c r="BH45" s="7">
        <v>0</v>
      </c>
      <c r="BI45" s="7">
        <v>0</v>
      </c>
      <c r="BK45" s="7">
        <v>0</v>
      </c>
      <c r="BL45" s="7">
        <v>0</v>
      </c>
      <c r="BM45" s="7">
        <v>0</v>
      </c>
      <c r="BN45" s="7">
        <v>0</v>
      </c>
    </row>
    <row r="46" spans="2:66" outlineLevel="2" x14ac:dyDescent="0.35">
      <c r="B46" s="2" t="s">
        <v>9</v>
      </c>
      <c r="C46" s="7">
        <v>214</v>
      </c>
      <c r="D46" s="7">
        <v>409</v>
      </c>
      <c r="E46" s="7">
        <v>409</v>
      </c>
      <c r="F46" s="7">
        <v>409</v>
      </c>
      <c r="G46" s="30"/>
      <c r="H46" s="7">
        <f t="shared" si="11"/>
        <v>425</v>
      </c>
      <c r="I46" s="7">
        <f t="shared" si="12"/>
        <v>701</v>
      </c>
      <c r="J46" s="7">
        <f t="shared" si="13"/>
        <v>701</v>
      </c>
      <c r="K46" s="7">
        <f t="shared" si="14"/>
        <v>701</v>
      </c>
      <c r="M46" s="7">
        <f t="shared" si="15"/>
        <v>746.00000000000091</v>
      </c>
      <c r="N46" s="7">
        <f t="shared" si="16"/>
        <v>-281</v>
      </c>
      <c r="O46" s="7">
        <f t="shared" si="17"/>
        <v>1170</v>
      </c>
      <c r="P46" s="7">
        <f t="shared" si="18"/>
        <v>1169</v>
      </c>
      <c r="R46" s="7">
        <f t="shared" si="19"/>
        <v>1364.9999999999991</v>
      </c>
      <c r="S46" s="7">
        <f t="shared" si="20"/>
        <v>2889</v>
      </c>
      <c r="T46" s="7">
        <f t="shared" si="21"/>
        <v>1288</v>
      </c>
      <c r="U46" s="7">
        <f t="shared" si="22"/>
        <v>1289</v>
      </c>
      <c r="W46" s="7">
        <f t="shared" si="23"/>
        <v>1048</v>
      </c>
      <c r="X46" s="7">
        <f t="shared" si="24"/>
        <v>183</v>
      </c>
      <c r="Y46" s="7">
        <f t="shared" si="25"/>
        <v>333</v>
      </c>
      <c r="Z46" s="7">
        <f t="shared" si="26"/>
        <v>91</v>
      </c>
      <c r="AB46" s="7">
        <f t="shared" si="27"/>
        <v>324</v>
      </c>
      <c r="AC46" s="7">
        <f t="shared" si="28"/>
        <v>-9</v>
      </c>
      <c r="AD46" s="7">
        <f t="shared" si="29"/>
        <v>189</v>
      </c>
      <c r="AE46" s="7">
        <f t="shared" si="30"/>
        <v>686.99999999999909</v>
      </c>
      <c r="AG46" s="7">
        <f t="shared" si="31"/>
        <v>453.99999999999909</v>
      </c>
      <c r="AH46" s="7">
        <f t="shared" si="32"/>
        <v>581</v>
      </c>
      <c r="AI46" s="7">
        <f t="shared" si="33"/>
        <v>658</v>
      </c>
      <c r="AJ46" s="7">
        <f t="shared" si="34"/>
        <v>402.00000000000091</v>
      </c>
      <c r="AL46" s="7">
        <f t="shared" si="35"/>
        <v>-620</v>
      </c>
      <c r="AM46" s="7">
        <f t="shared" si="36"/>
        <v>703.00000000000182</v>
      </c>
      <c r="AN46" s="7">
        <f t="shared" si="37"/>
        <v>1279.9999999999982</v>
      </c>
      <c r="AO46" s="7">
        <f t="shared" si="38"/>
        <v>1279.9999999999982</v>
      </c>
      <c r="AQ46" s="7">
        <f t="shared" si="39"/>
        <v>2301.9999999999991</v>
      </c>
      <c r="AR46" s="7">
        <f t="shared" si="40"/>
        <v>2793.9999999999982</v>
      </c>
      <c r="AS46" s="7">
        <f t="shared" si="41"/>
        <v>1597.0000000000036</v>
      </c>
      <c r="AT46" s="7">
        <f t="shared" si="42"/>
        <v>4711.0000000000018</v>
      </c>
      <c r="AV46" s="7">
        <f t="shared" si="43"/>
        <v>4711.0000000000018</v>
      </c>
      <c r="AW46" s="7">
        <f t="shared" si="44"/>
        <v>2769</v>
      </c>
      <c r="AX46" s="7">
        <f t="shared" si="45"/>
        <v>3113.9999999999982</v>
      </c>
      <c r="AY46" s="7">
        <f t="shared" si="46"/>
        <v>0</v>
      </c>
      <c r="BA46" s="7">
        <f t="shared" si="47"/>
        <v>0</v>
      </c>
      <c r="BB46" s="7">
        <f t="shared" si="48"/>
        <v>0</v>
      </c>
      <c r="BC46" s="7">
        <f t="shared" si="49"/>
        <v>0</v>
      </c>
      <c r="BD46" s="7">
        <f t="shared" si="50"/>
        <v>0</v>
      </c>
      <c r="BF46" s="7">
        <v>0</v>
      </c>
      <c r="BG46" s="7">
        <v>398</v>
      </c>
      <c r="BH46" s="7">
        <v>-1052.0000000000018</v>
      </c>
      <c r="BI46" s="7">
        <v>3468</v>
      </c>
      <c r="BK46" s="7">
        <v>2809</v>
      </c>
      <c r="BL46" s="7">
        <v>4841</v>
      </c>
      <c r="BM46" s="7">
        <v>7432.9999999999982</v>
      </c>
      <c r="BN46" s="7">
        <v>2912.9999999999964</v>
      </c>
    </row>
    <row r="47" spans="2:66" outlineLevel="1" x14ac:dyDescent="0.35">
      <c r="B47" s="3" t="s">
        <v>14</v>
      </c>
      <c r="C47" s="6">
        <v>3722</v>
      </c>
      <c r="D47" s="6">
        <v>6556</v>
      </c>
      <c r="E47" s="6">
        <v>8234</v>
      </c>
      <c r="F47" s="6">
        <v>11891</v>
      </c>
      <c r="G47" s="30"/>
      <c r="H47" s="6">
        <f t="shared" si="11"/>
        <v>12442</v>
      </c>
      <c r="I47" s="6">
        <f t="shared" si="12"/>
        <v>9764</v>
      </c>
      <c r="J47" s="6">
        <f t="shared" si="13"/>
        <v>8184</v>
      </c>
      <c r="K47" s="6">
        <f t="shared" si="14"/>
        <v>5813</v>
      </c>
      <c r="M47" s="6">
        <f t="shared" si="15"/>
        <v>3923</v>
      </c>
      <c r="N47" s="6">
        <f t="shared" si="16"/>
        <v>7953.0000000000036</v>
      </c>
      <c r="O47" s="6">
        <f t="shared" si="17"/>
        <v>7730.9999999999964</v>
      </c>
      <c r="P47" s="6">
        <f t="shared" si="18"/>
        <v>9244</v>
      </c>
      <c r="R47" s="6">
        <f t="shared" si="19"/>
        <v>9429</v>
      </c>
      <c r="S47" s="6">
        <f t="shared" si="20"/>
        <v>6730.9999999999964</v>
      </c>
      <c r="T47" s="6">
        <f t="shared" si="21"/>
        <v>6072.0000000000036</v>
      </c>
      <c r="U47" s="6">
        <f t="shared" si="22"/>
        <v>6101</v>
      </c>
      <c r="W47" s="6">
        <f t="shared" si="23"/>
        <v>7490</v>
      </c>
      <c r="X47" s="6">
        <f t="shared" si="24"/>
        <v>5735</v>
      </c>
      <c r="Y47" s="6">
        <f t="shared" si="25"/>
        <v>8609</v>
      </c>
      <c r="Z47" s="6">
        <f t="shared" si="26"/>
        <v>5332.0000000000073</v>
      </c>
      <c r="AB47" s="6">
        <f t="shared" si="27"/>
        <v>4483</v>
      </c>
      <c r="AC47" s="6">
        <f t="shared" si="28"/>
        <v>4500</v>
      </c>
      <c r="AD47" s="6">
        <f t="shared" si="29"/>
        <v>3699</v>
      </c>
      <c r="AE47" s="6">
        <f t="shared" si="30"/>
        <v>7646.9999999999927</v>
      </c>
      <c r="AG47" s="6">
        <f t="shared" si="31"/>
        <v>9111.5</v>
      </c>
      <c r="AH47" s="6">
        <f t="shared" si="32"/>
        <v>25554.5</v>
      </c>
      <c r="AI47" s="6">
        <f t="shared" si="33"/>
        <v>35042.5</v>
      </c>
      <c r="AJ47" s="6">
        <f t="shared" si="34"/>
        <v>43064.999999999985</v>
      </c>
      <c r="AL47" s="6">
        <f t="shared" si="35"/>
        <v>46109.5</v>
      </c>
      <c r="AM47" s="6">
        <f t="shared" si="36"/>
        <v>45650.5</v>
      </c>
      <c r="AN47" s="6">
        <f t="shared" si="37"/>
        <v>39169.5</v>
      </c>
      <c r="AO47" s="6">
        <f t="shared" si="38"/>
        <v>48618.999999999985</v>
      </c>
      <c r="AQ47" s="6">
        <f t="shared" si="39"/>
        <v>49579</v>
      </c>
      <c r="AR47" s="6">
        <f t="shared" si="40"/>
        <v>55245</v>
      </c>
      <c r="AS47" s="6">
        <f t="shared" si="41"/>
        <v>53900</v>
      </c>
      <c r="AT47" s="6">
        <f t="shared" si="42"/>
        <v>37991.000000000029</v>
      </c>
      <c r="AV47" s="6">
        <f t="shared" si="43"/>
        <v>32351.000000000029</v>
      </c>
      <c r="AW47" s="6">
        <f t="shared" si="44"/>
        <v>13022</v>
      </c>
      <c r="AX47" s="6">
        <f t="shared" si="45"/>
        <v>14516</v>
      </c>
      <c r="AY47" s="6">
        <f t="shared" si="46"/>
        <v>13591</v>
      </c>
      <c r="BA47" s="6">
        <f t="shared" si="47"/>
        <v>13515.999999999942</v>
      </c>
      <c r="BB47" s="6">
        <f t="shared" si="48"/>
        <v>13641.999999999971</v>
      </c>
      <c r="BC47" s="6">
        <f t="shared" si="49"/>
        <v>16277</v>
      </c>
      <c r="BD47" s="6">
        <f t="shared" si="50"/>
        <v>13068</v>
      </c>
      <c r="BF47" s="6">
        <v>13523.000000000029</v>
      </c>
      <c r="BG47" s="6">
        <v>19636.000000000029</v>
      </c>
      <c r="BH47" s="6">
        <v>14749.000000000029</v>
      </c>
      <c r="BI47" s="6">
        <v>40263</v>
      </c>
      <c r="BK47" s="6">
        <v>39584.999999999971</v>
      </c>
      <c r="BL47" s="6">
        <v>38186</v>
      </c>
      <c r="BM47" s="6">
        <v>40306.999999999971</v>
      </c>
      <c r="BN47" s="6">
        <v>28094</v>
      </c>
    </row>
    <row r="48" spans="2:66" outlineLevel="2" x14ac:dyDescent="0.35">
      <c r="B48" s="2" t="s">
        <v>15</v>
      </c>
      <c r="C48" s="7">
        <v>3110</v>
      </c>
      <c r="D48" s="7">
        <v>5694</v>
      </c>
      <c r="E48" s="7">
        <v>6364</v>
      </c>
      <c r="F48" s="7">
        <v>10633</v>
      </c>
      <c r="G48" s="30"/>
      <c r="H48" s="7">
        <f t="shared" si="11"/>
        <v>11184</v>
      </c>
      <c r="I48" s="7">
        <f t="shared" si="12"/>
        <v>9294</v>
      </c>
      <c r="J48" s="7">
        <f t="shared" si="13"/>
        <v>9089</v>
      </c>
      <c r="K48" s="7">
        <f t="shared" si="14"/>
        <v>6364</v>
      </c>
      <c r="M48" s="7">
        <f t="shared" si="15"/>
        <v>4412</v>
      </c>
      <c r="N48" s="7">
        <f t="shared" si="16"/>
        <v>7116.0000000000036</v>
      </c>
      <c r="O48" s="7">
        <f t="shared" si="17"/>
        <v>6585.9999999999964</v>
      </c>
      <c r="P48" s="7">
        <f t="shared" si="18"/>
        <v>7994</v>
      </c>
      <c r="R48" s="7">
        <f t="shared" si="19"/>
        <v>7795</v>
      </c>
      <c r="S48" s="7">
        <f t="shared" si="20"/>
        <v>5884.9999999999964</v>
      </c>
      <c r="T48" s="7">
        <f t="shared" si="21"/>
        <v>5961.0000000000036</v>
      </c>
      <c r="U48" s="7">
        <f t="shared" si="22"/>
        <v>4224.9999999999964</v>
      </c>
      <c r="W48" s="7">
        <f t="shared" si="23"/>
        <v>4955</v>
      </c>
      <c r="X48" s="7">
        <f t="shared" si="24"/>
        <v>3200.0000000000036</v>
      </c>
      <c r="Y48" s="7">
        <f t="shared" si="25"/>
        <v>3187</v>
      </c>
      <c r="Z48" s="7">
        <f t="shared" si="26"/>
        <v>2131.0000000000109</v>
      </c>
      <c r="AB48" s="7">
        <f t="shared" si="27"/>
        <v>2387</v>
      </c>
      <c r="AC48" s="7">
        <f t="shared" si="28"/>
        <v>2653.9999999999964</v>
      </c>
      <c r="AD48" s="7">
        <f t="shared" si="29"/>
        <v>3946</v>
      </c>
      <c r="AE48" s="7">
        <f t="shared" si="30"/>
        <v>7896.9999999999927</v>
      </c>
      <c r="AG48" s="7">
        <f t="shared" si="31"/>
        <v>9361.5</v>
      </c>
      <c r="AH48" s="7">
        <f t="shared" si="32"/>
        <v>24369.499999999993</v>
      </c>
      <c r="AI48" s="7">
        <f t="shared" si="33"/>
        <v>30727.5</v>
      </c>
      <c r="AJ48" s="7">
        <f t="shared" si="34"/>
        <v>34455.999999999985</v>
      </c>
      <c r="AL48" s="7">
        <f t="shared" si="35"/>
        <v>37500.5</v>
      </c>
      <c r="AM48" s="7">
        <f t="shared" si="36"/>
        <v>36505.500000000007</v>
      </c>
      <c r="AN48" s="7">
        <f t="shared" si="37"/>
        <v>30427.5</v>
      </c>
      <c r="AO48" s="7">
        <f t="shared" si="38"/>
        <v>40335</v>
      </c>
      <c r="AQ48" s="7">
        <f t="shared" si="39"/>
        <v>38206</v>
      </c>
      <c r="AR48" s="7">
        <f t="shared" si="40"/>
        <v>42924</v>
      </c>
      <c r="AS48" s="7">
        <f t="shared" si="41"/>
        <v>44306</v>
      </c>
      <c r="AT48" s="7">
        <f t="shared" si="42"/>
        <v>29274.000000000015</v>
      </c>
      <c r="AV48" s="7">
        <f t="shared" si="43"/>
        <v>31035.000000000029</v>
      </c>
      <c r="AW48" s="7">
        <f t="shared" si="44"/>
        <v>12803</v>
      </c>
      <c r="AX48" s="7">
        <f t="shared" si="45"/>
        <v>9851</v>
      </c>
      <c r="AY48" s="7">
        <f t="shared" si="46"/>
        <v>11885</v>
      </c>
      <c r="BA48" s="7">
        <f t="shared" si="47"/>
        <v>7497.9999999999418</v>
      </c>
      <c r="BB48" s="7">
        <f t="shared" si="48"/>
        <v>8410.9999999999709</v>
      </c>
      <c r="BC48" s="7">
        <f t="shared" si="49"/>
        <v>15492</v>
      </c>
      <c r="BD48" s="7">
        <f t="shared" si="50"/>
        <v>12112</v>
      </c>
      <c r="BF48" s="7">
        <v>12567.000000000029</v>
      </c>
      <c r="BG48" s="7">
        <v>15674.000000000029</v>
      </c>
      <c r="BH48" s="7">
        <v>11009.000000000029</v>
      </c>
      <c r="BI48" s="7">
        <v>24417</v>
      </c>
      <c r="BK48" s="7">
        <v>23701.999999999971</v>
      </c>
      <c r="BL48" s="7">
        <v>20546</v>
      </c>
      <c r="BM48" s="7">
        <v>22001</v>
      </c>
      <c r="BN48" s="7">
        <v>11466</v>
      </c>
    </row>
    <row r="49" spans="2:66" outlineLevel="2" x14ac:dyDescent="0.35">
      <c r="B49" s="2" t="s">
        <v>16</v>
      </c>
      <c r="C49" s="7">
        <v>612</v>
      </c>
      <c r="D49" s="7">
        <v>862</v>
      </c>
      <c r="E49" s="7">
        <v>1870</v>
      </c>
      <c r="F49" s="7">
        <v>1258</v>
      </c>
      <c r="G49" s="30"/>
      <c r="H49" s="7">
        <f t="shared" si="11"/>
        <v>1258</v>
      </c>
      <c r="I49" s="7">
        <f t="shared" si="12"/>
        <v>470</v>
      </c>
      <c r="J49" s="7">
        <f t="shared" si="13"/>
        <v>-905</v>
      </c>
      <c r="K49" s="7">
        <f t="shared" si="14"/>
        <v>-550.99999999999955</v>
      </c>
      <c r="M49" s="7">
        <f t="shared" si="15"/>
        <v>-489</v>
      </c>
      <c r="N49" s="7">
        <f t="shared" si="16"/>
        <v>837</v>
      </c>
      <c r="O49" s="7">
        <f t="shared" si="17"/>
        <v>1145</v>
      </c>
      <c r="P49" s="7">
        <f t="shared" si="18"/>
        <v>1250</v>
      </c>
      <c r="R49" s="7">
        <f t="shared" si="19"/>
        <v>1634</v>
      </c>
      <c r="S49" s="7">
        <f t="shared" si="20"/>
        <v>846</v>
      </c>
      <c r="T49" s="7">
        <f t="shared" si="21"/>
        <v>111</v>
      </c>
      <c r="U49" s="7">
        <f t="shared" si="22"/>
        <v>1875.9999999999995</v>
      </c>
      <c r="W49" s="7">
        <f t="shared" si="23"/>
        <v>2535</v>
      </c>
      <c r="X49" s="7">
        <f t="shared" si="24"/>
        <v>2535</v>
      </c>
      <c r="Y49" s="7">
        <f t="shared" si="25"/>
        <v>5422</v>
      </c>
      <c r="Z49" s="7">
        <f t="shared" si="26"/>
        <v>3201</v>
      </c>
      <c r="AB49" s="7">
        <f t="shared" si="27"/>
        <v>2096</v>
      </c>
      <c r="AC49" s="7">
        <f t="shared" si="28"/>
        <v>1846</v>
      </c>
      <c r="AD49" s="7">
        <f t="shared" si="29"/>
        <v>-247</v>
      </c>
      <c r="AE49" s="7">
        <f t="shared" si="30"/>
        <v>-250</v>
      </c>
      <c r="AG49" s="7">
        <f t="shared" si="31"/>
        <v>-250</v>
      </c>
      <c r="AH49" s="7">
        <f t="shared" si="32"/>
        <v>1185</v>
      </c>
      <c r="AI49" s="7">
        <f t="shared" si="33"/>
        <v>4315</v>
      </c>
      <c r="AJ49" s="7">
        <f t="shared" si="34"/>
        <v>8609.0000000000036</v>
      </c>
      <c r="AL49" s="7">
        <f t="shared" si="35"/>
        <v>8609</v>
      </c>
      <c r="AM49" s="7">
        <f t="shared" si="36"/>
        <v>9145</v>
      </c>
      <c r="AN49" s="7">
        <f t="shared" si="37"/>
        <v>8742</v>
      </c>
      <c r="AO49" s="7">
        <f t="shared" si="38"/>
        <v>8283.9999999999927</v>
      </c>
      <c r="AQ49" s="7">
        <f t="shared" si="39"/>
        <v>11373</v>
      </c>
      <c r="AR49" s="7">
        <f t="shared" si="40"/>
        <v>12321</v>
      </c>
      <c r="AS49" s="7">
        <f t="shared" si="41"/>
        <v>9594</v>
      </c>
      <c r="AT49" s="7">
        <f t="shared" si="42"/>
        <v>8717.0000000000036</v>
      </c>
      <c r="AV49" s="7">
        <f t="shared" si="43"/>
        <v>1316</v>
      </c>
      <c r="AW49" s="7">
        <f t="shared" si="44"/>
        <v>219</v>
      </c>
      <c r="AX49" s="7">
        <f t="shared" si="45"/>
        <v>4665</v>
      </c>
      <c r="AY49" s="7">
        <f t="shared" si="46"/>
        <v>1706</v>
      </c>
      <c r="BA49" s="7">
        <f t="shared" si="47"/>
        <v>6018</v>
      </c>
      <c r="BB49" s="7">
        <f t="shared" si="48"/>
        <v>5230.9999999999927</v>
      </c>
      <c r="BC49" s="7">
        <f t="shared" si="49"/>
        <v>784.99999999999272</v>
      </c>
      <c r="BD49" s="7">
        <f t="shared" si="50"/>
        <v>956</v>
      </c>
      <c r="BF49" s="7">
        <v>956</v>
      </c>
      <c r="BG49" s="7">
        <v>1268.0000000000073</v>
      </c>
      <c r="BH49" s="7">
        <v>1046</v>
      </c>
      <c r="BI49" s="7">
        <v>12289.999999999993</v>
      </c>
      <c r="BK49" s="7">
        <v>10545.999999999993</v>
      </c>
      <c r="BL49" s="7">
        <v>14818.999999999993</v>
      </c>
      <c r="BM49" s="7">
        <v>15484.999999999993</v>
      </c>
      <c r="BN49" s="7">
        <v>6995</v>
      </c>
    </row>
    <row r="50" spans="2:66" outlineLevel="2" x14ac:dyDescent="0.35">
      <c r="B50" s="52" t="s">
        <v>260</v>
      </c>
      <c r="C50" s="7">
        <v>0</v>
      </c>
      <c r="D50" s="7">
        <v>0</v>
      </c>
      <c r="E50" s="7">
        <v>0</v>
      </c>
      <c r="F50" s="7">
        <f>F16-A16</f>
        <v>0</v>
      </c>
      <c r="G50" s="30"/>
      <c r="H50" s="7">
        <f t="shared" si="11"/>
        <v>0</v>
      </c>
      <c r="I50" s="7">
        <f t="shared" si="12"/>
        <v>0</v>
      </c>
      <c r="J50" s="7">
        <f t="shared" si="13"/>
        <v>0</v>
      </c>
      <c r="K50" s="7">
        <f t="shared" si="14"/>
        <v>0</v>
      </c>
      <c r="M50" s="7">
        <f t="shared" si="15"/>
        <v>0</v>
      </c>
      <c r="N50" s="7">
        <f t="shared" si="16"/>
        <v>0</v>
      </c>
      <c r="O50" s="7">
        <f t="shared" si="17"/>
        <v>0</v>
      </c>
      <c r="P50" s="7">
        <f t="shared" si="18"/>
        <v>0</v>
      </c>
      <c r="R50" s="7">
        <f t="shared" si="19"/>
        <v>0</v>
      </c>
      <c r="S50" s="7">
        <f t="shared" si="20"/>
        <v>0</v>
      </c>
      <c r="T50" s="7">
        <f t="shared" si="21"/>
        <v>0</v>
      </c>
      <c r="U50" s="7">
        <f t="shared" si="22"/>
        <v>0</v>
      </c>
      <c r="W50" s="7">
        <f t="shared" si="23"/>
        <v>0</v>
      </c>
      <c r="X50" s="7">
        <f t="shared" si="24"/>
        <v>0</v>
      </c>
      <c r="Y50" s="7">
        <f t="shared" si="25"/>
        <v>0</v>
      </c>
      <c r="Z50" s="7">
        <f t="shared" si="26"/>
        <v>0</v>
      </c>
      <c r="AB50" s="7">
        <f t="shared" si="27"/>
        <v>0</v>
      </c>
      <c r="AC50" s="7">
        <f t="shared" si="28"/>
        <v>0</v>
      </c>
      <c r="AD50" s="7">
        <f t="shared" si="29"/>
        <v>0</v>
      </c>
      <c r="AE50" s="7">
        <f t="shared" si="30"/>
        <v>0</v>
      </c>
      <c r="AG50" s="7">
        <f t="shared" si="31"/>
        <v>0</v>
      </c>
      <c r="AH50" s="7">
        <f t="shared" si="32"/>
        <v>0</v>
      </c>
      <c r="AI50" s="7">
        <f t="shared" si="33"/>
        <v>0</v>
      </c>
      <c r="AJ50" s="7">
        <f t="shared" si="34"/>
        <v>0</v>
      </c>
      <c r="AL50" s="7">
        <f t="shared" si="35"/>
        <v>0</v>
      </c>
      <c r="AM50" s="7">
        <f t="shared" si="36"/>
        <v>0</v>
      </c>
      <c r="AN50" s="7">
        <f t="shared" si="37"/>
        <v>0</v>
      </c>
      <c r="AO50" s="7">
        <f t="shared" si="38"/>
        <v>0</v>
      </c>
      <c r="AQ50" s="7">
        <f t="shared" si="39"/>
        <v>0</v>
      </c>
      <c r="AR50" s="7">
        <f t="shared" si="40"/>
        <v>0</v>
      </c>
      <c r="AS50" s="7">
        <f t="shared" si="41"/>
        <v>0</v>
      </c>
      <c r="AT50" s="7">
        <f t="shared" si="42"/>
        <v>0</v>
      </c>
      <c r="AV50" s="7">
        <f t="shared" si="43"/>
        <v>0</v>
      </c>
      <c r="AW50" s="7">
        <f t="shared" si="44"/>
        <v>0</v>
      </c>
      <c r="AX50" s="7">
        <f t="shared" si="45"/>
        <v>0</v>
      </c>
      <c r="AY50" s="7">
        <f t="shared" si="46"/>
        <v>0</v>
      </c>
      <c r="BA50" s="7">
        <f t="shared" si="47"/>
        <v>0</v>
      </c>
      <c r="BB50" s="7">
        <f t="shared" si="48"/>
        <v>0</v>
      </c>
      <c r="BC50" s="7">
        <f t="shared" si="49"/>
        <v>0</v>
      </c>
      <c r="BD50" s="7">
        <f t="shared" si="50"/>
        <v>0</v>
      </c>
      <c r="BF50" s="7">
        <v>0</v>
      </c>
      <c r="BG50" s="7">
        <v>2694</v>
      </c>
      <c r="BH50" s="7">
        <v>2694</v>
      </c>
      <c r="BI50" s="7">
        <v>3555.9999999999995</v>
      </c>
      <c r="BK50" s="7">
        <v>5337</v>
      </c>
      <c r="BL50" s="7">
        <v>2821</v>
      </c>
      <c r="BM50" s="7">
        <v>2821</v>
      </c>
      <c r="BN50" s="7">
        <v>1959.0000000000005</v>
      </c>
    </row>
    <row r="51" spans="2:66" outlineLevel="2" x14ac:dyDescent="0.35">
      <c r="B51" s="52" t="s">
        <v>284</v>
      </c>
      <c r="C51" s="7">
        <v>0</v>
      </c>
      <c r="D51" s="7">
        <v>0</v>
      </c>
      <c r="E51" s="7">
        <v>0</v>
      </c>
      <c r="F51" s="7">
        <f>F17-A17</f>
        <v>0</v>
      </c>
      <c r="G51" s="30"/>
      <c r="H51" s="7">
        <v>0</v>
      </c>
      <c r="I51" s="7">
        <v>0</v>
      </c>
      <c r="J51" s="7">
        <v>0</v>
      </c>
      <c r="K51" s="7">
        <f>K17-F17</f>
        <v>0</v>
      </c>
      <c r="M51" s="7">
        <v>0</v>
      </c>
      <c r="N51" s="7">
        <v>0</v>
      </c>
      <c r="O51" s="7">
        <v>0</v>
      </c>
      <c r="P51" s="7">
        <f>P17-K17</f>
        <v>0</v>
      </c>
      <c r="R51" s="7">
        <v>0</v>
      </c>
      <c r="S51" s="7">
        <v>0</v>
      </c>
      <c r="T51" s="7">
        <v>0</v>
      </c>
      <c r="U51" s="7">
        <f>U17-P17</f>
        <v>0</v>
      </c>
      <c r="W51" s="7">
        <v>0</v>
      </c>
      <c r="X51" s="7">
        <v>0</v>
      </c>
      <c r="Y51" s="7">
        <v>0</v>
      </c>
      <c r="Z51" s="7">
        <f>Z17-U17</f>
        <v>0</v>
      </c>
      <c r="AB51" s="7">
        <v>0</v>
      </c>
      <c r="AC51" s="7">
        <v>0</v>
      </c>
      <c r="AD51" s="7">
        <v>0</v>
      </c>
      <c r="AE51" s="7">
        <f>AE17-Z17</f>
        <v>0</v>
      </c>
      <c r="AG51" s="7">
        <v>0</v>
      </c>
      <c r="AH51" s="7">
        <v>0</v>
      </c>
      <c r="AI51" s="7">
        <v>0</v>
      </c>
      <c r="AJ51" s="7">
        <f>AJ17-AE17</f>
        <v>0</v>
      </c>
      <c r="AL51" s="7">
        <v>0</v>
      </c>
      <c r="AM51" s="7">
        <v>0</v>
      </c>
      <c r="AN51" s="7">
        <v>0</v>
      </c>
      <c r="AO51" s="7">
        <f>AO17-AJ17</f>
        <v>0</v>
      </c>
      <c r="AQ51" s="7">
        <v>0</v>
      </c>
      <c r="AR51" s="7">
        <v>0</v>
      </c>
      <c r="AS51" s="7">
        <v>0</v>
      </c>
      <c r="AT51" s="7">
        <f>AT17-AO17</f>
        <v>0</v>
      </c>
      <c r="AV51" s="7">
        <v>0</v>
      </c>
      <c r="AW51" s="7">
        <v>0</v>
      </c>
      <c r="AX51" s="7">
        <v>0</v>
      </c>
      <c r="AY51" s="7">
        <f>AY17-AT17</f>
        <v>0</v>
      </c>
      <c r="BA51" s="7">
        <v>0</v>
      </c>
      <c r="BB51" s="7">
        <v>0</v>
      </c>
      <c r="BC51" s="7">
        <v>0</v>
      </c>
      <c r="BD51" s="7">
        <f>BD17-AY17</f>
        <v>0</v>
      </c>
      <c r="BF51" s="7">
        <v>0</v>
      </c>
      <c r="BG51" s="7">
        <v>0</v>
      </c>
      <c r="BH51" s="7">
        <v>0</v>
      </c>
      <c r="BI51" s="7">
        <f>BI17-BD17</f>
        <v>0</v>
      </c>
      <c r="BK51" s="7">
        <v>0</v>
      </c>
      <c r="BL51" s="7">
        <v>0</v>
      </c>
      <c r="BM51" s="7">
        <v>0</v>
      </c>
      <c r="BN51" s="7">
        <v>7674</v>
      </c>
    </row>
    <row r="52" spans="2:66" outlineLevel="1" x14ac:dyDescent="0.35">
      <c r="B52" s="3" t="s">
        <v>10</v>
      </c>
      <c r="C52" s="6">
        <v>0</v>
      </c>
      <c r="D52" s="6">
        <v>0</v>
      </c>
      <c r="E52" s="6">
        <v>0</v>
      </c>
      <c r="F52" s="6">
        <v>0</v>
      </c>
      <c r="G52" s="30"/>
      <c r="H52" s="6">
        <f t="shared" ref="H52:J55" si="51">H18-C18</f>
        <v>0</v>
      </c>
      <c r="I52" s="6">
        <f t="shared" si="51"/>
        <v>0</v>
      </c>
      <c r="J52" s="6">
        <f t="shared" si="51"/>
        <v>0</v>
      </c>
      <c r="K52" s="6">
        <f>K18-F18</f>
        <v>0</v>
      </c>
      <c r="M52" s="6">
        <f t="shared" ref="M52:O55" si="52">M18-H18</f>
        <v>0</v>
      </c>
      <c r="N52" s="6">
        <f t="shared" si="52"/>
        <v>2200</v>
      </c>
      <c r="O52" s="6">
        <f t="shared" si="52"/>
        <v>3081.0000000000005</v>
      </c>
      <c r="P52" s="6">
        <f>P18-K18</f>
        <v>4639</v>
      </c>
      <c r="R52" s="6">
        <f t="shared" ref="R52:T55" si="53">R18-M18</f>
        <v>5807</v>
      </c>
      <c r="S52" s="6">
        <f t="shared" si="53"/>
        <v>4807</v>
      </c>
      <c r="T52" s="6">
        <f t="shared" si="53"/>
        <v>2725.9999999999995</v>
      </c>
      <c r="U52" s="6">
        <f>U18-P18</f>
        <v>2770.9999999999991</v>
      </c>
      <c r="W52" s="6">
        <f t="shared" ref="W52:Y55" si="54">W18-R18</f>
        <v>3963</v>
      </c>
      <c r="X52" s="6">
        <f t="shared" si="54"/>
        <v>2763</v>
      </c>
      <c r="Y52" s="6">
        <f t="shared" si="54"/>
        <v>5419</v>
      </c>
      <c r="Z52" s="6">
        <f>Z18-U18</f>
        <v>3942.0000000000009</v>
      </c>
      <c r="AB52" s="6">
        <f t="shared" ref="AB52:AD55" si="55">AB18-W18</f>
        <v>1582</v>
      </c>
      <c r="AC52" s="6">
        <f t="shared" si="55"/>
        <v>1702</v>
      </c>
      <c r="AD52" s="6">
        <f t="shared" si="55"/>
        <v>15</v>
      </c>
      <c r="AE52" s="6">
        <f>AE18-Z18</f>
        <v>-1173</v>
      </c>
      <c r="AG52" s="6">
        <f t="shared" ref="AG52:AI55" si="56">AG18-AB18</f>
        <v>-1386</v>
      </c>
      <c r="AH52" s="6">
        <f t="shared" si="56"/>
        <v>-1548</v>
      </c>
      <c r="AI52" s="6">
        <f t="shared" si="56"/>
        <v>-4247.0000000000009</v>
      </c>
      <c r="AJ52" s="6">
        <f>AJ18-AE18</f>
        <v>-3185.0000000000009</v>
      </c>
      <c r="AL52" s="6">
        <f t="shared" ref="AL52:AN55" si="57">AL18-AG18</f>
        <v>-1735</v>
      </c>
      <c r="AM52" s="6">
        <f t="shared" si="57"/>
        <v>-1453</v>
      </c>
      <c r="AN52" s="6">
        <f t="shared" si="57"/>
        <v>1477.0000000000009</v>
      </c>
      <c r="AO52" s="6">
        <f>AO18-AJ18</f>
        <v>3254.0000000000009</v>
      </c>
      <c r="AQ52" s="6">
        <f t="shared" ref="AQ52:AS55" si="58">AQ18-AL18</f>
        <v>2017</v>
      </c>
      <c r="AR52" s="6">
        <f t="shared" si="58"/>
        <v>3294</v>
      </c>
      <c r="AS52" s="6">
        <f t="shared" si="58"/>
        <v>6513</v>
      </c>
      <c r="AT52" s="6">
        <f>AT18-AO18</f>
        <v>12344.000000000004</v>
      </c>
      <c r="AV52" s="6">
        <f t="shared" ref="AV52:AX55" si="59">AV18-AQ18</f>
        <v>15544</v>
      </c>
      <c r="AW52" s="6">
        <f t="shared" si="59"/>
        <v>20287</v>
      </c>
      <c r="AX52" s="6">
        <f t="shared" si="59"/>
        <v>18504</v>
      </c>
      <c r="AY52" s="6">
        <f>AY18-AT18</f>
        <v>11509.999999999996</v>
      </c>
      <c r="BA52" s="6">
        <f t="shared" ref="BA52:BC55" si="60">BA18-AV18</f>
        <v>11028</v>
      </c>
      <c r="BB52" s="6">
        <f t="shared" si="60"/>
        <v>7727</v>
      </c>
      <c r="BC52" s="6">
        <f t="shared" si="60"/>
        <v>17619</v>
      </c>
      <c r="BD52" s="6">
        <f>BD18-AY18</f>
        <v>14228</v>
      </c>
      <c r="BF52" s="6">
        <v>11510</v>
      </c>
      <c r="BG52" s="6">
        <v>8892</v>
      </c>
      <c r="BH52" s="6">
        <v>1219</v>
      </c>
      <c r="BI52" s="6">
        <v>4810</v>
      </c>
      <c r="BK52" s="6">
        <v>8436</v>
      </c>
      <c r="BL52" s="6">
        <v>16465</v>
      </c>
      <c r="BM52" s="6">
        <v>16339</v>
      </c>
      <c r="BN52" s="6">
        <v>27872</v>
      </c>
    </row>
    <row r="53" spans="2:66" outlineLevel="2" x14ac:dyDescent="0.35">
      <c r="B53" s="2" t="s">
        <v>11</v>
      </c>
      <c r="C53" s="7">
        <v>0</v>
      </c>
      <c r="D53" s="7">
        <v>0</v>
      </c>
      <c r="E53" s="7">
        <v>0</v>
      </c>
      <c r="F53" s="7">
        <v>0</v>
      </c>
      <c r="G53" s="30"/>
      <c r="H53" s="7">
        <f t="shared" si="51"/>
        <v>0</v>
      </c>
      <c r="I53" s="7">
        <f t="shared" si="51"/>
        <v>0</v>
      </c>
      <c r="J53" s="7">
        <f t="shared" si="51"/>
        <v>0</v>
      </c>
      <c r="K53" s="7">
        <f>K19-F19</f>
        <v>0</v>
      </c>
      <c r="M53" s="7">
        <f t="shared" si="52"/>
        <v>0</v>
      </c>
      <c r="N53" s="7">
        <f t="shared" si="52"/>
        <v>0</v>
      </c>
      <c r="O53" s="7">
        <f t="shared" si="52"/>
        <v>0</v>
      </c>
      <c r="P53" s="7">
        <f>P19-K19</f>
        <v>0</v>
      </c>
      <c r="R53" s="7">
        <f t="shared" si="53"/>
        <v>1212</v>
      </c>
      <c r="S53" s="7">
        <f t="shared" si="53"/>
        <v>1212</v>
      </c>
      <c r="T53" s="7">
        <f t="shared" si="53"/>
        <v>1212</v>
      </c>
      <c r="U53" s="7">
        <f>U19-P19</f>
        <v>1212</v>
      </c>
      <c r="W53" s="7">
        <f t="shared" si="54"/>
        <v>2361</v>
      </c>
      <c r="X53" s="7">
        <f t="shared" si="54"/>
        <v>2361</v>
      </c>
      <c r="Y53" s="7">
        <f t="shared" si="54"/>
        <v>2361</v>
      </c>
      <c r="Z53" s="7">
        <f>Z19-U19</f>
        <v>3872</v>
      </c>
      <c r="AB53" s="7">
        <f t="shared" si="55"/>
        <v>1511</v>
      </c>
      <c r="AC53" s="7">
        <f t="shared" si="55"/>
        <v>1631.0000000000009</v>
      </c>
      <c r="AD53" s="7">
        <f t="shared" si="55"/>
        <v>1511.0000000000009</v>
      </c>
      <c r="AE53" s="7">
        <f>AE19-Z19</f>
        <v>-1212</v>
      </c>
      <c r="AG53" s="7">
        <f t="shared" si="56"/>
        <v>-1212</v>
      </c>
      <c r="AH53" s="7">
        <f t="shared" si="56"/>
        <v>-1142.0000000000005</v>
      </c>
      <c r="AI53" s="7">
        <f t="shared" si="56"/>
        <v>-1517.0000000000014</v>
      </c>
      <c r="AJ53" s="7">
        <f>AJ19-AE19</f>
        <v>-305.00000000000045</v>
      </c>
      <c r="AL53" s="7">
        <f t="shared" si="57"/>
        <v>932</v>
      </c>
      <c r="AM53" s="7">
        <f t="shared" si="57"/>
        <v>982.00000000000045</v>
      </c>
      <c r="AN53" s="7">
        <f t="shared" si="57"/>
        <v>1477.0000000000014</v>
      </c>
      <c r="AO53" s="7">
        <f>AO19-AJ19</f>
        <v>3254.0000000000005</v>
      </c>
      <c r="AQ53" s="7">
        <f t="shared" si="58"/>
        <v>2017</v>
      </c>
      <c r="AR53" s="7">
        <f t="shared" si="58"/>
        <v>1776.9999999999991</v>
      </c>
      <c r="AS53" s="7">
        <f t="shared" si="58"/>
        <v>4553.9999999999991</v>
      </c>
      <c r="AT53" s="7">
        <f>AT19-AO19</f>
        <v>4590.0000000000018</v>
      </c>
      <c r="AV53" s="7">
        <f t="shared" si="59"/>
        <v>4590.0000000000018</v>
      </c>
      <c r="AW53" s="7">
        <f t="shared" si="59"/>
        <v>4590.0000000000018</v>
      </c>
      <c r="AX53" s="7">
        <f t="shared" si="59"/>
        <v>1813.0000000000018</v>
      </c>
      <c r="AY53" s="7">
        <f>AY19-AT19</f>
        <v>0</v>
      </c>
      <c r="BA53" s="7">
        <f t="shared" si="60"/>
        <v>0</v>
      </c>
      <c r="BB53" s="7">
        <f t="shared" si="60"/>
        <v>0</v>
      </c>
      <c r="BC53" s="7">
        <f t="shared" si="60"/>
        <v>2292.9999999999982</v>
      </c>
      <c r="BD53" s="7">
        <f>BD19-AY19</f>
        <v>-484.00000000000182</v>
      </c>
      <c r="BF53" s="7">
        <v>-484.00000000000182</v>
      </c>
      <c r="BG53" s="7">
        <v>-484.00000000000182</v>
      </c>
      <c r="BH53" s="7">
        <v>-2777</v>
      </c>
      <c r="BI53" s="7">
        <v>451</v>
      </c>
      <c r="BK53" s="7">
        <v>4077</v>
      </c>
      <c r="BL53" s="7">
        <v>4077</v>
      </c>
      <c r="BM53" s="7">
        <v>4077</v>
      </c>
      <c r="BN53" s="7">
        <v>3626</v>
      </c>
    </row>
    <row r="54" spans="2:66" outlineLevel="2" x14ac:dyDescent="0.35">
      <c r="B54" s="2" t="s">
        <v>12</v>
      </c>
      <c r="C54" s="7">
        <v>0</v>
      </c>
      <c r="D54" s="7">
        <v>0</v>
      </c>
      <c r="E54" s="7">
        <v>0</v>
      </c>
      <c r="F54" s="7">
        <v>0</v>
      </c>
      <c r="G54" s="30"/>
      <c r="H54" s="7">
        <f t="shared" si="51"/>
        <v>0</v>
      </c>
      <c r="I54" s="7">
        <f t="shared" si="51"/>
        <v>0</v>
      </c>
      <c r="J54" s="7">
        <f t="shared" si="51"/>
        <v>0</v>
      </c>
      <c r="K54" s="7">
        <f>K20-F20</f>
        <v>0</v>
      </c>
      <c r="M54" s="7">
        <f t="shared" si="52"/>
        <v>0</v>
      </c>
      <c r="N54" s="7">
        <f t="shared" si="52"/>
        <v>2200</v>
      </c>
      <c r="O54" s="7">
        <f t="shared" si="52"/>
        <v>3081.0000000000005</v>
      </c>
      <c r="P54" s="7">
        <f>P20-K20</f>
        <v>4639</v>
      </c>
      <c r="R54" s="7">
        <f t="shared" si="53"/>
        <v>4595</v>
      </c>
      <c r="S54" s="7">
        <f t="shared" si="53"/>
        <v>3595</v>
      </c>
      <c r="T54" s="7">
        <f t="shared" si="53"/>
        <v>1513.9999999999995</v>
      </c>
      <c r="U54" s="7">
        <f>U20-P20</f>
        <v>1558.9999999999991</v>
      </c>
      <c r="W54" s="7">
        <f t="shared" si="54"/>
        <v>1602</v>
      </c>
      <c r="X54" s="7">
        <f t="shared" si="54"/>
        <v>402</v>
      </c>
      <c r="Y54" s="7">
        <f t="shared" si="54"/>
        <v>3058</v>
      </c>
      <c r="Z54" s="7">
        <f>Z20-U20</f>
        <v>70.000000000000909</v>
      </c>
      <c r="AB54" s="7">
        <f t="shared" si="55"/>
        <v>71</v>
      </c>
      <c r="AC54" s="7">
        <f t="shared" si="55"/>
        <v>71</v>
      </c>
      <c r="AD54" s="7">
        <f t="shared" si="55"/>
        <v>-1496</v>
      </c>
      <c r="AE54" s="7">
        <f>AE20-Z20</f>
        <v>39</v>
      </c>
      <c r="AG54" s="7">
        <f t="shared" si="56"/>
        <v>-174</v>
      </c>
      <c r="AH54" s="7">
        <f t="shared" si="56"/>
        <v>-406</v>
      </c>
      <c r="AI54" s="7">
        <f t="shared" si="56"/>
        <v>-2730.0000000000005</v>
      </c>
      <c r="AJ54" s="7">
        <f>AJ20-AE20</f>
        <v>-2880.0000000000005</v>
      </c>
      <c r="AL54" s="7">
        <f t="shared" si="57"/>
        <v>-2667.0000000000005</v>
      </c>
      <c r="AM54" s="7">
        <f t="shared" si="57"/>
        <v>-2435.0000000000005</v>
      </c>
      <c r="AN54" s="7">
        <f t="shared" si="57"/>
        <v>0</v>
      </c>
      <c r="AO54" s="7">
        <f>AO20-AJ20</f>
        <v>0</v>
      </c>
      <c r="AQ54" s="7">
        <f t="shared" si="58"/>
        <v>0</v>
      </c>
      <c r="AR54" s="7">
        <f t="shared" si="58"/>
        <v>1517.0000000000005</v>
      </c>
      <c r="AS54" s="7">
        <f t="shared" si="58"/>
        <v>1959.0000000000014</v>
      </c>
      <c r="AT54" s="7">
        <f>AT20-AO20</f>
        <v>3977.0000000000014</v>
      </c>
      <c r="AV54" s="7">
        <f t="shared" si="59"/>
        <v>4164</v>
      </c>
      <c r="AW54" s="7">
        <f t="shared" si="59"/>
        <v>8419.9999999999982</v>
      </c>
      <c r="AX54" s="7">
        <f t="shared" si="59"/>
        <v>9413.9999999999964</v>
      </c>
      <c r="AY54" s="7">
        <f>AY20-AT20</f>
        <v>8009.9999999999991</v>
      </c>
      <c r="BA54" s="7">
        <f t="shared" si="60"/>
        <v>7105.9999999999991</v>
      </c>
      <c r="BB54" s="7">
        <f t="shared" si="60"/>
        <v>3429.0000000000018</v>
      </c>
      <c r="BC54" s="7">
        <f t="shared" si="60"/>
        <v>11028.000000000002</v>
      </c>
      <c r="BD54" s="7">
        <f>BD20-AY20</f>
        <v>10414</v>
      </c>
      <c r="BF54" s="7">
        <v>11131.000000000002</v>
      </c>
      <c r="BG54" s="7">
        <v>9035</v>
      </c>
      <c r="BH54" s="7">
        <v>423</v>
      </c>
      <c r="BI54" s="7">
        <v>423</v>
      </c>
      <c r="BK54" s="7">
        <v>423</v>
      </c>
      <c r="BL54" s="7">
        <v>423</v>
      </c>
      <c r="BM54" s="7">
        <v>54</v>
      </c>
      <c r="BN54" s="7">
        <v>4243</v>
      </c>
    </row>
    <row r="55" spans="2:66" outlineLevel="2" x14ac:dyDescent="0.35">
      <c r="B55" s="2" t="s">
        <v>13</v>
      </c>
      <c r="C55" s="2">
        <v>0</v>
      </c>
      <c r="D55" s="2">
        <v>0</v>
      </c>
      <c r="E55" s="2">
        <v>0</v>
      </c>
      <c r="F55" s="7">
        <v>0</v>
      </c>
      <c r="G55" s="30"/>
      <c r="H55" s="7">
        <f t="shared" si="51"/>
        <v>0</v>
      </c>
      <c r="I55" s="7">
        <f t="shared" si="51"/>
        <v>0</v>
      </c>
      <c r="J55" s="7">
        <f t="shared" si="51"/>
        <v>0</v>
      </c>
      <c r="K55" s="7">
        <f>K21-F21</f>
        <v>0</v>
      </c>
      <c r="M55" s="7">
        <f t="shared" si="52"/>
        <v>0</v>
      </c>
      <c r="N55" s="7">
        <f t="shared" si="52"/>
        <v>0</v>
      </c>
      <c r="O55" s="7">
        <f t="shared" si="52"/>
        <v>0</v>
      </c>
      <c r="P55" s="7">
        <f>P21-K21</f>
        <v>0</v>
      </c>
      <c r="R55" s="7">
        <f t="shared" si="53"/>
        <v>0</v>
      </c>
      <c r="S55" s="7">
        <f t="shared" si="53"/>
        <v>0</v>
      </c>
      <c r="T55" s="7">
        <f t="shared" si="53"/>
        <v>0</v>
      </c>
      <c r="U55" s="7">
        <f>U21-P21</f>
        <v>0</v>
      </c>
      <c r="W55" s="7">
        <f t="shared" si="54"/>
        <v>0</v>
      </c>
      <c r="X55" s="7">
        <f t="shared" si="54"/>
        <v>0</v>
      </c>
      <c r="Y55" s="7">
        <f t="shared" si="54"/>
        <v>0</v>
      </c>
      <c r="Z55" s="7">
        <f>Z21-U21</f>
        <v>0</v>
      </c>
      <c r="AB55" s="7">
        <f t="shared" si="55"/>
        <v>0</v>
      </c>
      <c r="AC55" s="7">
        <f t="shared" si="55"/>
        <v>0</v>
      </c>
      <c r="AD55" s="7">
        <f t="shared" si="55"/>
        <v>0</v>
      </c>
      <c r="AE55" s="7">
        <f>AE21-Z21</f>
        <v>0</v>
      </c>
      <c r="AG55" s="7">
        <f t="shared" si="56"/>
        <v>0</v>
      </c>
      <c r="AH55" s="7">
        <f t="shared" si="56"/>
        <v>0</v>
      </c>
      <c r="AI55" s="7">
        <f t="shared" si="56"/>
        <v>0</v>
      </c>
      <c r="AJ55" s="7">
        <f>AJ21-AE21</f>
        <v>0</v>
      </c>
      <c r="AL55" s="7">
        <f t="shared" si="57"/>
        <v>0</v>
      </c>
      <c r="AM55" s="7">
        <f t="shared" si="57"/>
        <v>0</v>
      </c>
      <c r="AN55" s="7">
        <f t="shared" si="57"/>
        <v>0</v>
      </c>
      <c r="AO55" s="7">
        <f>AO21-AJ21</f>
        <v>0</v>
      </c>
      <c r="AQ55" s="7">
        <f t="shared" si="58"/>
        <v>0</v>
      </c>
      <c r="AR55" s="7">
        <f t="shared" si="58"/>
        <v>0</v>
      </c>
      <c r="AS55" s="7">
        <f t="shared" si="58"/>
        <v>0</v>
      </c>
      <c r="AT55" s="7">
        <f>AT21-AO21</f>
        <v>3777</v>
      </c>
      <c r="AV55" s="7">
        <f t="shared" si="59"/>
        <v>6789.9999999999991</v>
      </c>
      <c r="AW55" s="7">
        <f t="shared" si="59"/>
        <v>7276.9999999999991</v>
      </c>
      <c r="AX55" s="7">
        <f t="shared" si="59"/>
        <v>7276.9999999999991</v>
      </c>
      <c r="AY55" s="7">
        <f>AY21-AT21</f>
        <v>3499.9999999999991</v>
      </c>
      <c r="BA55" s="7">
        <f t="shared" si="60"/>
        <v>3922.0000000000009</v>
      </c>
      <c r="BB55" s="7">
        <f t="shared" si="60"/>
        <v>4298.0000000000009</v>
      </c>
      <c r="BC55" s="7">
        <f t="shared" si="60"/>
        <v>4298.0000000000009</v>
      </c>
      <c r="BD55" s="7">
        <f>BD21-AY21</f>
        <v>4298.0000000000009</v>
      </c>
      <c r="BF55" s="7">
        <v>863</v>
      </c>
      <c r="BG55" s="7">
        <v>340.99999999999818</v>
      </c>
      <c r="BH55" s="7">
        <v>44</v>
      </c>
      <c r="BI55" s="7">
        <v>407</v>
      </c>
      <c r="BK55" s="7">
        <v>407</v>
      </c>
      <c r="BL55" s="7">
        <v>2485.0000000000018</v>
      </c>
      <c r="BM55" s="7">
        <v>4485</v>
      </c>
      <c r="BN55" s="7">
        <v>7160</v>
      </c>
    </row>
    <row r="56" spans="2:66" outlineLevel="2" x14ac:dyDescent="0.35">
      <c r="B56" s="52" t="s">
        <v>261</v>
      </c>
      <c r="C56" s="2">
        <v>0</v>
      </c>
      <c r="D56" s="2">
        <v>0</v>
      </c>
      <c r="E56" s="2">
        <v>0</v>
      </c>
      <c r="F56" s="7">
        <v>0</v>
      </c>
      <c r="G56" s="30"/>
      <c r="H56" s="7">
        <v>0</v>
      </c>
      <c r="I56" s="7">
        <v>0</v>
      </c>
      <c r="J56" s="7">
        <v>0</v>
      </c>
      <c r="K56" s="7">
        <v>0</v>
      </c>
      <c r="M56" s="7">
        <v>0</v>
      </c>
      <c r="N56" s="7">
        <v>0</v>
      </c>
      <c r="O56" s="7">
        <v>0</v>
      </c>
      <c r="P56" s="7">
        <v>0</v>
      </c>
      <c r="R56" s="7">
        <v>0</v>
      </c>
      <c r="S56" s="7">
        <v>0</v>
      </c>
      <c r="T56" s="7">
        <v>0</v>
      </c>
      <c r="U56" s="7">
        <v>0</v>
      </c>
      <c r="W56" s="7">
        <v>0</v>
      </c>
      <c r="X56" s="7">
        <v>0</v>
      </c>
      <c r="Y56" s="7">
        <v>0</v>
      </c>
      <c r="Z56" s="7">
        <v>0</v>
      </c>
      <c r="AB56" s="7">
        <v>0</v>
      </c>
      <c r="AC56" s="7">
        <v>0</v>
      </c>
      <c r="AD56" s="7">
        <v>0</v>
      </c>
      <c r="AE56" s="7">
        <v>0</v>
      </c>
      <c r="AG56" s="7">
        <v>0</v>
      </c>
      <c r="AH56" s="7">
        <v>0</v>
      </c>
      <c r="AI56" s="7">
        <v>0</v>
      </c>
      <c r="AJ56" s="7">
        <v>0</v>
      </c>
      <c r="AL56" s="7">
        <v>0</v>
      </c>
      <c r="AM56" s="7">
        <v>0</v>
      </c>
      <c r="AN56" s="7">
        <v>0</v>
      </c>
      <c r="AO56" s="7">
        <v>0</v>
      </c>
      <c r="AQ56" s="7">
        <v>0</v>
      </c>
      <c r="AR56" s="7">
        <v>0</v>
      </c>
      <c r="AS56" s="7">
        <v>0</v>
      </c>
      <c r="AT56" s="7">
        <v>0</v>
      </c>
      <c r="AV56" s="7">
        <v>0</v>
      </c>
      <c r="AW56" s="7">
        <v>0</v>
      </c>
      <c r="AX56" s="7">
        <v>0</v>
      </c>
      <c r="AY56" s="7">
        <v>0</v>
      </c>
      <c r="BA56" s="7">
        <v>0</v>
      </c>
      <c r="BB56" s="7">
        <v>0</v>
      </c>
      <c r="BC56" s="7">
        <v>0</v>
      </c>
      <c r="BD56" s="7">
        <v>0</v>
      </c>
      <c r="BF56" s="7">
        <v>0</v>
      </c>
      <c r="BG56" s="7">
        <v>0</v>
      </c>
      <c r="BH56" s="7">
        <v>3529</v>
      </c>
      <c r="BI56" s="7">
        <v>3529</v>
      </c>
      <c r="BK56" s="7">
        <v>3529</v>
      </c>
      <c r="BL56" s="7">
        <v>9480</v>
      </c>
      <c r="BM56" s="7">
        <v>5951</v>
      </c>
      <c r="BN56" s="7">
        <v>11071</v>
      </c>
    </row>
    <row r="57" spans="2:66" outlineLevel="2" x14ac:dyDescent="0.35">
      <c r="B57" s="52" t="s">
        <v>280</v>
      </c>
      <c r="C57" s="2">
        <v>0</v>
      </c>
      <c r="D57" s="2">
        <v>0</v>
      </c>
      <c r="E57" s="2">
        <v>0</v>
      </c>
      <c r="F57" s="7">
        <v>0</v>
      </c>
      <c r="G57" s="30"/>
      <c r="H57" s="7">
        <v>0</v>
      </c>
      <c r="I57" s="7">
        <v>0</v>
      </c>
      <c r="J57" s="7">
        <v>0</v>
      </c>
      <c r="K57" s="7">
        <v>0</v>
      </c>
      <c r="M57" s="7">
        <v>0</v>
      </c>
      <c r="N57" s="7">
        <v>0</v>
      </c>
      <c r="O57" s="7">
        <v>0</v>
      </c>
      <c r="P57" s="7">
        <v>0</v>
      </c>
      <c r="R57" s="7">
        <v>0</v>
      </c>
      <c r="S57" s="7">
        <v>0</v>
      </c>
      <c r="T57" s="7">
        <v>0</v>
      </c>
      <c r="U57" s="7">
        <v>0</v>
      </c>
      <c r="W57" s="7">
        <v>0</v>
      </c>
      <c r="X57" s="7">
        <v>0</v>
      </c>
      <c r="Y57" s="7">
        <v>0</v>
      </c>
      <c r="Z57" s="7">
        <v>0</v>
      </c>
      <c r="AB57" s="7">
        <v>0</v>
      </c>
      <c r="AC57" s="7">
        <v>0</v>
      </c>
      <c r="AD57" s="7">
        <v>0</v>
      </c>
      <c r="AE57" s="7">
        <v>0</v>
      </c>
      <c r="AG57" s="7">
        <v>0</v>
      </c>
      <c r="AH57" s="7">
        <v>0</v>
      </c>
      <c r="AI57" s="7">
        <v>0</v>
      </c>
      <c r="AJ57" s="7">
        <v>0</v>
      </c>
      <c r="AL57" s="7">
        <v>0</v>
      </c>
      <c r="AM57" s="7">
        <v>0</v>
      </c>
      <c r="AN57" s="7">
        <v>0</v>
      </c>
      <c r="AO57" s="7">
        <v>0</v>
      </c>
      <c r="AQ57" s="7">
        <v>0</v>
      </c>
      <c r="AR57" s="7">
        <v>0</v>
      </c>
      <c r="AS57" s="7">
        <v>0</v>
      </c>
      <c r="AT57" s="7">
        <v>0</v>
      </c>
      <c r="AV57" s="7">
        <v>0</v>
      </c>
      <c r="AW57" s="7">
        <v>0</v>
      </c>
      <c r="AX57" s="7">
        <v>0</v>
      </c>
      <c r="AY57" s="7">
        <v>0</v>
      </c>
      <c r="BA57" s="7">
        <v>0</v>
      </c>
      <c r="BB57" s="7">
        <v>0</v>
      </c>
      <c r="BC57" s="7">
        <v>0</v>
      </c>
      <c r="BD57" s="7">
        <v>0</v>
      </c>
      <c r="BF57" s="7">
        <v>0</v>
      </c>
      <c r="BG57" s="7">
        <v>0</v>
      </c>
      <c r="BH57" s="7">
        <v>0</v>
      </c>
      <c r="BI57" s="7">
        <v>0</v>
      </c>
      <c r="BK57" s="7">
        <v>0</v>
      </c>
      <c r="BL57" s="7">
        <v>0</v>
      </c>
      <c r="BM57" s="7">
        <v>1772</v>
      </c>
      <c r="BN57" s="7">
        <v>1772</v>
      </c>
    </row>
    <row r="58" spans="2:66" outlineLevel="1" x14ac:dyDescent="0.35">
      <c r="B58" s="3" t="s">
        <v>17</v>
      </c>
      <c r="C58" s="3">
        <v>0</v>
      </c>
      <c r="D58" s="3">
        <v>0</v>
      </c>
      <c r="E58" s="3">
        <v>0</v>
      </c>
      <c r="F58" s="3">
        <v>0</v>
      </c>
      <c r="G58" s="30"/>
      <c r="H58" s="6">
        <f t="shared" ref="H58:K59" si="61">H24-C24</f>
        <v>0</v>
      </c>
      <c r="I58" s="6">
        <f t="shared" si="61"/>
        <v>0</v>
      </c>
      <c r="J58" s="6">
        <f t="shared" si="61"/>
        <v>0</v>
      </c>
      <c r="K58" s="6">
        <f t="shared" si="61"/>
        <v>0</v>
      </c>
      <c r="M58" s="6">
        <f t="shared" ref="M58:P59" si="62">M24-H24</f>
        <v>0</v>
      </c>
      <c r="N58" s="6">
        <f t="shared" si="62"/>
        <v>0</v>
      </c>
      <c r="O58" s="6">
        <f t="shared" si="62"/>
        <v>0</v>
      </c>
      <c r="P58" s="6">
        <f t="shared" si="62"/>
        <v>0</v>
      </c>
      <c r="R58" s="6">
        <f t="shared" ref="R58:U59" si="63">R24-M24</f>
        <v>0</v>
      </c>
      <c r="S58" s="6">
        <f t="shared" si="63"/>
        <v>0</v>
      </c>
      <c r="T58" s="6">
        <f t="shared" si="63"/>
        <v>0</v>
      </c>
      <c r="U58" s="6">
        <f t="shared" si="63"/>
        <v>0</v>
      </c>
      <c r="W58" s="6">
        <f t="shared" ref="W58:Z59" si="64">W24-R24</f>
        <v>0</v>
      </c>
      <c r="X58" s="6">
        <f t="shared" si="64"/>
        <v>0</v>
      </c>
      <c r="Y58" s="6">
        <f t="shared" si="64"/>
        <v>0</v>
      </c>
      <c r="Z58" s="6">
        <f t="shared" si="64"/>
        <v>0</v>
      </c>
      <c r="AB58" s="6">
        <f t="shared" ref="AB58:AE59" si="65">AB24-W24</f>
        <v>0</v>
      </c>
      <c r="AC58" s="6">
        <f t="shared" si="65"/>
        <v>0</v>
      </c>
      <c r="AD58" s="6">
        <f t="shared" si="65"/>
        <v>0</v>
      </c>
      <c r="AE58" s="6">
        <f t="shared" si="65"/>
        <v>0</v>
      </c>
      <c r="AG58" s="6">
        <f t="shared" ref="AG58:AJ59" si="66">AG24-AB24</f>
        <v>0</v>
      </c>
      <c r="AH58" s="6">
        <f t="shared" si="66"/>
        <v>0</v>
      </c>
      <c r="AI58" s="6">
        <f t="shared" si="66"/>
        <v>0</v>
      </c>
      <c r="AJ58" s="6">
        <f t="shared" si="66"/>
        <v>0</v>
      </c>
      <c r="AL58" s="6">
        <f t="shared" ref="AL58:AO59" si="67">AL24-AG24</f>
        <v>0</v>
      </c>
      <c r="AM58" s="6">
        <f t="shared" si="67"/>
        <v>0</v>
      </c>
      <c r="AN58" s="6">
        <f t="shared" si="67"/>
        <v>0</v>
      </c>
      <c r="AO58" s="6">
        <f t="shared" si="67"/>
        <v>0</v>
      </c>
      <c r="AQ58" s="6">
        <f t="shared" ref="AQ58:AT59" si="68">AQ24-AL24</f>
        <v>0</v>
      </c>
      <c r="AR58" s="6">
        <f t="shared" si="68"/>
        <v>0</v>
      </c>
      <c r="AS58" s="6">
        <f t="shared" si="68"/>
        <v>2224</v>
      </c>
      <c r="AT58" s="6">
        <f t="shared" si="68"/>
        <v>7638</v>
      </c>
      <c r="AV58" s="6">
        <f t="shared" ref="AV58:AY59" si="69">AV24-AQ24</f>
        <v>12007</v>
      </c>
      <c r="AW58" s="6">
        <f t="shared" si="69"/>
        <v>14054</v>
      </c>
      <c r="AX58" s="6">
        <f t="shared" si="69"/>
        <v>20034</v>
      </c>
      <c r="AY58" s="6">
        <f t="shared" si="69"/>
        <v>19421</v>
      </c>
      <c r="BA58" s="6">
        <f t="shared" ref="BA58:BD59" si="70">BA24-AV24</f>
        <v>17721</v>
      </c>
      <c r="BB58" s="6">
        <f t="shared" si="70"/>
        <v>20114</v>
      </c>
      <c r="BC58" s="6">
        <f t="shared" si="70"/>
        <v>15443</v>
      </c>
      <c r="BD58" s="6">
        <f t="shared" si="70"/>
        <v>10642</v>
      </c>
      <c r="BF58" s="6">
        <v>13637</v>
      </c>
      <c r="BG58" s="6">
        <v>11293</v>
      </c>
      <c r="BH58" s="6">
        <v>10796</v>
      </c>
      <c r="BI58" s="6">
        <v>10796</v>
      </c>
      <c r="BK58" s="6">
        <v>5132</v>
      </c>
      <c r="BL58" s="6">
        <v>2978</v>
      </c>
      <c r="BM58" s="6">
        <v>515</v>
      </c>
      <c r="BN58" s="6">
        <v>515</v>
      </c>
    </row>
    <row r="59" spans="2:66" outlineLevel="2" x14ac:dyDescent="0.35">
      <c r="B59" s="2" t="s">
        <v>18</v>
      </c>
      <c r="C59" s="2">
        <v>0</v>
      </c>
      <c r="D59" s="2">
        <v>0</v>
      </c>
      <c r="E59" s="2">
        <v>0</v>
      </c>
      <c r="F59" s="7">
        <v>0</v>
      </c>
      <c r="G59" s="30"/>
      <c r="H59" s="7">
        <f t="shared" si="61"/>
        <v>0</v>
      </c>
      <c r="I59" s="7">
        <f t="shared" si="61"/>
        <v>0</v>
      </c>
      <c r="J59" s="7">
        <f t="shared" si="61"/>
        <v>0</v>
      </c>
      <c r="K59" s="7">
        <f t="shared" si="61"/>
        <v>0</v>
      </c>
      <c r="M59" s="7">
        <f t="shared" si="62"/>
        <v>0</v>
      </c>
      <c r="N59" s="7">
        <f t="shared" si="62"/>
        <v>0</v>
      </c>
      <c r="O59" s="7">
        <f t="shared" si="62"/>
        <v>0</v>
      </c>
      <c r="P59" s="7">
        <f t="shared" si="62"/>
        <v>0</v>
      </c>
      <c r="R59" s="7">
        <f t="shared" si="63"/>
        <v>0</v>
      </c>
      <c r="S59" s="7">
        <f t="shared" si="63"/>
        <v>0</v>
      </c>
      <c r="T59" s="7">
        <f t="shared" si="63"/>
        <v>0</v>
      </c>
      <c r="U59" s="7">
        <f t="shared" si="63"/>
        <v>0</v>
      </c>
      <c r="W59" s="7">
        <f t="shared" si="64"/>
        <v>0</v>
      </c>
      <c r="X59" s="7">
        <f t="shared" si="64"/>
        <v>0</v>
      </c>
      <c r="Y59" s="7">
        <f t="shared" si="64"/>
        <v>0</v>
      </c>
      <c r="Z59" s="7">
        <f t="shared" si="64"/>
        <v>0</v>
      </c>
      <c r="AB59" s="7">
        <f t="shared" si="65"/>
        <v>0</v>
      </c>
      <c r="AC59" s="7">
        <f t="shared" si="65"/>
        <v>0</v>
      </c>
      <c r="AD59" s="7">
        <f t="shared" si="65"/>
        <v>0</v>
      </c>
      <c r="AE59" s="7">
        <f t="shared" si="65"/>
        <v>0</v>
      </c>
      <c r="AG59" s="7">
        <f t="shared" si="66"/>
        <v>0</v>
      </c>
      <c r="AH59" s="7">
        <f t="shared" si="66"/>
        <v>0</v>
      </c>
      <c r="AI59" s="7">
        <f t="shared" si="66"/>
        <v>0</v>
      </c>
      <c r="AJ59" s="7">
        <f t="shared" si="66"/>
        <v>0</v>
      </c>
      <c r="AL59" s="7">
        <f t="shared" si="67"/>
        <v>0</v>
      </c>
      <c r="AM59" s="7">
        <f t="shared" si="67"/>
        <v>0</v>
      </c>
      <c r="AN59" s="7">
        <f t="shared" si="67"/>
        <v>0</v>
      </c>
      <c r="AO59" s="7">
        <f t="shared" si="67"/>
        <v>0</v>
      </c>
      <c r="AQ59" s="7">
        <f t="shared" si="68"/>
        <v>0</v>
      </c>
      <c r="AR59" s="7">
        <f t="shared" si="68"/>
        <v>0</v>
      </c>
      <c r="AS59" s="7">
        <f t="shared" si="68"/>
        <v>2224</v>
      </c>
      <c r="AT59" s="7">
        <f t="shared" si="68"/>
        <v>7638</v>
      </c>
      <c r="AV59" s="7">
        <f t="shared" si="69"/>
        <v>12007</v>
      </c>
      <c r="AW59" s="7">
        <f t="shared" si="69"/>
        <v>14054</v>
      </c>
      <c r="AX59" s="7">
        <f t="shared" si="69"/>
        <v>20034</v>
      </c>
      <c r="AY59" s="7">
        <f t="shared" si="69"/>
        <v>19421</v>
      </c>
      <c r="BA59" s="7">
        <f t="shared" si="70"/>
        <v>17721</v>
      </c>
      <c r="BB59" s="7">
        <f t="shared" si="70"/>
        <v>20114</v>
      </c>
      <c r="BC59" s="7">
        <f t="shared" si="70"/>
        <v>15443</v>
      </c>
      <c r="BD59" s="7">
        <f t="shared" si="70"/>
        <v>10642</v>
      </c>
      <c r="BF59" s="7">
        <v>13637</v>
      </c>
      <c r="BG59" s="7">
        <v>11293</v>
      </c>
      <c r="BH59" s="7">
        <v>7760</v>
      </c>
      <c r="BI59" s="7">
        <v>7760</v>
      </c>
      <c r="BK59" s="7">
        <v>2096</v>
      </c>
      <c r="BL59" s="7">
        <v>-58</v>
      </c>
      <c r="BM59" s="7">
        <v>515</v>
      </c>
      <c r="BN59" s="7">
        <v>515</v>
      </c>
    </row>
    <row r="60" spans="2:66" outlineLevel="2" x14ac:dyDescent="0.35">
      <c r="B60" s="52" t="s">
        <v>262</v>
      </c>
      <c r="C60" s="2">
        <v>0</v>
      </c>
      <c r="D60" s="2">
        <v>0</v>
      </c>
      <c r="E60" s="2">
        <v>0</v>
      </c>
      <c r="F60" s="7">
        <v>0</v>
      </c>
      <c r="G60" s="30"/>
      <c r="H60" s="7">
        <v>0</v>
      </c>
      <c r="I60" s="7">
        <v>0</v>
      </c>
      <c r="J60" s="7">
        <v>0</v>
      </c>
      <c r="K60" s="7">
        <v>0</v>
      </c>
      <c r="M60" s="7">
        <v>0</v>
      </c>
      <c r="N60" s="7">
        <v>0</v>
      </c>
      <c r="O60" s="7">
        <v>0</v>
      </c>
      <c r="P60" s="7">
        <v>0</v>
      </c>
      <c r="R60" s="7">
        <v>0</v>
      </c>
      <c r="S60" s="7">
        <v>0</v>
      </c>
      <c r="T60" s="7">
        <v>0</v>
      </c>
      <c r="U60" s="7">
        <v>0</v>
      </c>
      <c r="W60" s="7">
        <v>0</v>
      </c>
      <c r="X60" s="7">
        <v>0</v>
      </c>
      <c r="Y60" s="7">
        <v>0</v>
      </c>
      <c r="Z60" s="7">
        <v>0</v>
      </c>
      <c r="AB60" s="7">
        <v>0</v>
      </c>
      <c r="AC60" s="7">
        <v>0</v>
      </c>
      <c r="AD60" s="7">
        <v>0</v>
      </c>
      <c r="AE60" s="7">
        <v>0</v>
      </c>
      <c r="AG60" s="7">
        <v>0</v>
      </c>
      <c r="AH60" s="7">
        <v>0</v>
      </c>
      <c r="AI60" s="7">
        <v>0</v>
      </c>
      <c r="AJ60" s="7">
        <v>0</v>
      </c>
      <c r="AL60" s="7">
        <v>0</v>
      </c>
      <c r="AM60" s="7">
        <v>0</v>
      </c>
      <c r="AN60" s="7">
        <v>0</v>
      </c>
      <c r="AO60" s="7">
        <v>0</v>
      </c>
      <c r="AQ60" s="7">
        <v>0</v>
      </c>
      <c r="AR60" s="7">
        <v>0</v>
      </c>
      <c r="AS60" s="7">
        <v>0</v>
      </c>
      <c r="AT60" s="7">
        <v>0</v>
      </c>
      <c r="AV60" s="7">
        <v>0</v>
      </c>
      <c r="AW60" s="7">
        <v>0</v>
      </c>
      <c r="AX60" s="7">
        <v>0</v>
      </c>
      <c r="AY60" s="7">
        <v>0</v>
      </c>
      <c r="BA60" s="7">
        <v>0</v>
      </c>
      <c r="BB60" s="7">
        <v>0</v>
      </c>
      <c r="BC60" s="7">
        <v>0</v>
      </c>
      <c r="BD60" s="7">
        <v>0</v>
      </c>
      <c r="BF60" s="7">
        <v>0</v>
      </c>
      <c r="BG60" s="7">
        <v>0</v>
      </c>
      <c r="BH60" s="7">
        <v>3036</v>
      </c>
      <c r="BI60" s="7">
        <v>3036</v>
      </c>
      <c r="BK60" s="7">
        <v>3036</v>
      </c>
      <c r="BL60" s="7">
        <v>3036</v>
      </c>
      <c r="BM60" s="7">
        <v>0</v>
      </c>
      <c r="BN60" s="7">
        <v>0</v>
      </c>
    </row>
    <row r="61" spans="2:66" outlineLevel="1" x14ac:dyDescent="0.35">
      <c r="B61" s="3" t="s">
        <v>19</v>
      </c>
      <c r="C61" s="3">
        <v>0</v>
      </c>
      <c r="D61" s="3">
        <v>0</v>
      </c>
      <c r="E61" s="3">
        <v>0</v>
      </c>
      <c r="F61" s="3">
        <v>0</v>
      </c>
      <c r="G61" s="30"/>
      <c r="H61" s="6">
        <f t="shared" ref="H61:K65" si="71">H27-C27</f>
        <v>0</v>
      </c>
      <c r="I61" s="6">
        <f t="shared" si="71"/>
        <v>0</v>
      </c>
      <c r="J61" s="6">
        <f t="shared" si="71"/>
        <v>0</v>
      </c>
      <c r="K61" s="6">
        <f t="shared" si="71"/>
        <v>0</v>
      </c>
      <c r="M61" s="6">
        <f t="shared" ref="M61:P65" si="72">M27-H27</f>
        <v>0</v>
      </c>
      <c r="N61" s="6">
        <f t="shared" si="72"/>
        <v>0</v>
      </c>
      <c r="O61" s="6">
        <f t="shared" si="72"/>
        <v>0</v>
      </c>
      <c r="P61" s="6">
        <f t="shared" si="72"/>
        <v>0</v>
      </c>
      <c r="R61" s="6">
        <f t="shared" ref="R61:U65" si="73">R27-M27</f>
        <v>0</v>
      </c>
      <c r="S61" s="6">
        <f t="shared" si="73"/>
        <v>0</v>
      </c>
      <c r="T61" s="6">
        <f t="shared" si="73"/>
        <v>0</v>
      </c>
      <c r="U61" s="6">
        <f t="shared" si="73"/>
        <v>0</v>
      </c>
      <c r="W61" s="6">
        <f t="shared" ref="W61:Z65" si="74">W27-R27</f>
        <v>0</v>
      </c>
      <c r="X61" s="6">
        <f t="shared" si="74"/>
        <v>0</v>
      </c>
      <c r="Y61" s="6">
        <f t="shared" si="74"/>
        <v>0</v>
      </c>
      <c r="Z61" s="6">
        <f t="shared" si="74"/>
        <v>0</v>
      </c>
      <c r="AB61" s="6">
        <f t="shared" ref="AB61:AE65" si="75">AB27-W27</f>
        <v>0</v>
      </c>
      <c r="AC61" s="6">
        <f t="shared" si="75"/>
        <v>0</v>
      </c>
      <c r="AD61" s="6">
        <f t="shared" si="75"/>
        <v>0</v>
      </c>
      <c r="AE61" s="6">
        <f t="shared" si="75"/>
        <v>0</v>
      </c>
      <c r="AG61" s="6">
        <f t="shared" ref="AG61:AJ65" si="76">AG27-AB27</f>
        <v>0</v>
      </c>
      <c r="AH61" s="6">
        <f t="shared" si="76"/>
        <v>0</v>
      </c>
      <c r="AI61" s="6">
        <f t="shared" si="76"/>
        <v>0</v>
      </c>
      <c r="AJ61" s="6">
        <f t="shared" si="76"/>
        <v>0</v>
      </c>
      <c r="AL61" s="6">
        <f t="shared" ref="AL61:AO65" si="77">AL27-AG27</f>
        <v>0</v>
      </c>
      <c r="AM61" s="6">
        <f t="shared" si="77"/>
        <v>0</v>
      </c>
      <c r="AN61" s="6">
        <f t="shared" si="77"/>
        <v>0</v>
      </c>
      <c r="AO61" s="6">
        <f t="shared" si="77"/>
        <v>0</v>
      </c>
      <c r="AQ61" s="6">
        <f t="shared" ref="AQ61:AT65" si="78">AQ27-AL27</f>
        <v>0</v>
      </c>
      <c r="AR61" s="6">
        <f t="shared" si="78"/>
        <v>0</v>
      </c>
      <c r="AS61" s="6">
        <f t="shared" si="78"/>
        <v>0</v>
      </c>
      <c r="AT61" s="6">
        <f t="shared" si="78"/>
        <v>0</v>
      </c>
      <c r="AV61" s="6">
        <f t="shared" ref="AV61:AY65" si="79">AV27-AQ27</f>
        <v>1532</v>
      </c>
      <c r="AW61" s="6">
        <f t="shared" si="79"/>
        <v>3897</v>
      </c>
      <c r="AX61" s="6">
        <f t="shared" si="79"/>
        <v>5491</v>
      </c>
      <c r="AY61" s="6">
        <f t="shared" si="79"/>
        <v>5491</v>
      </c>
      <c r="BA61" s="6">
        <f t="shared" ref="BA61:BD65" si="80">BA27-AV27</f>
        <v>6062</v>
      </c>
      <c r="BB61" s="6">
        <f t="shared" si="80"/>
        <v>3697</v>
      </c>
      <c r="BC61" s="6">
        <f t="shared" si="80"/>
        <v>2103</v>
      </c>
      <c r="BD61" s="6">
        <f t="shared" si="80"/>
        <v>2103</v>
      </c>
      <c r="BF61" s="6">
        <v>0</v>
      </c>
      <c r="BG61" s="6">
        <v>587</v>
      </c>
      <c r="BH61" s="6">
        <v>-1007</v>
      </c>
      <c r="BI61" s="6">
        <v>-1007</v>
      </c>
      <c r="BK61" s="6">
        <v>-1007</v>
      </c>
      <c r="BL61" s="6">
        <v>-1594</v>
      </c>
      <c r="BM61" s="6">
        <v>729</v>
      </c>
      <c r="BN61" s="6">
        <v>473</v>
      </c>
    </row>
    <row r="62" spans="2:66" outlineLevel="2" x14ac:dyDescent="0.35">
      <c r="B62" s="2" t="s">
        <v>20</v>
      </c>
      <c r="C62" s="7">
        <v>0</v>
      </c>
      <c r="D62" s="7">
        <v>0</v>
      </c>
      <c r="E62" s="7">
        <v>0</v>
      </c>
      <c r="F62" s="7">
        <v>0</v>
      </c>
      <c r="G62" s="30"/>
      <c r="H62" s="7">
        <f t="shared" si="71"/>
        <v>0</v>
      </c>
      <c r="I62" s="7">
        <f t="shared" si="71"/>
        <v>0</v>
      </c>
      <c r="J62" s="7">
        <f t="shared" si="71"/>
        <v>0</v>
      </c>
      <c r="K62" s="7">
        <f t="shared" si="71"/>
        <v>0</v>
      </c>
      <c r="M62" s="7">
        <f t="shared" si="72"/>
        <v>0</v>
      </c>
      <c r="N62" s="7">
        <f t="shared" si="72"/>
        <v>0</v>
      </c>
      <c r="O62" s="7">
        <f t="shared" si="72"/>
        <v>0</v>
      </c>
      <c r="P62" s="7">
        <f t="shared" si="72"/>
        <v>0</v>
      </c>
      <c r="R62" s="7">
        <f t="shared" si="73"/>
        <v>0</v>
      </c>
      <c r="S62" s="7">
        <f t="shared" si="73"/>
        <v>0</v>
      </c>
      <c r="T62" s="7">
        <f t="shared" si="73"/>
        <v>0</v>
      </c>
      <c r="U62" s="7">
        <f t="shared" si="73"/>
        <v>0</v>
      </c>
      <c r="W62" s="7">
        <f t="shared" si="74"/>
        <v>0</v>
      </c>
      <c r="X62" s="7">
        <f t="shared" si="74"/>
        <v>0</v>
      </c>
      <c r="Y62" s="7">
        <f t="shared" si="74"/>
        <v>0</v>
      </c>
      <c r="Z62" s="7">
        <f t="shared" si="74"/>
        <v>0</v>
      </c>
      <c r="AB62" s="7">
        <f t="shared" si="75"/>
        <v>0</v>
      </c>
      <c r="AC62" s="7">
        <f t="shared" si="75"/>
        <v>0</v>
      </c>
      <c r="AD62" s="7">
        <f t="shared" si="75"/>
        <v>0</v>
      </c>
      <c r="AE62" s="7">
        <f t="shared" si="75"/>
        <v>0</v>
      </c>
      <c r="AG62" s="7">
        <f t="shared" si="76"/>
        <v>0</v>
      </c>
      <c r="AH62" s="7">
        <f t="shared" si="76"/>
        <v>0</v>
      </c>
      <c r="AI62" s="7">
        <f t="shared" si="76"/>
        <v>0</v>
      </c>
      <c r="AJ62" s="7">
        <f t="shared" si="76"/>
        <v>0</v>
      </c>
      <c r="AL62" s="7">
        <f t="shared" si="77"/>
        <v>0</v>
      </c>
      <c r="AM62" s="7">
        <f t="shared" si="77"/>
        <v>0</v>
      </c>
      <c r="AN62" s="7">
        <f t="shared" si="77"/>
        <v>0</v>
      </c>
      <c r="AO62" s="7">
        <f t="shared" si="77"/>
        <v>0</v>
      </c>
      <c r="AQ62" s="7">
        <f t="shared" si="78"/>
        <v>0</v>
      </c>
      <c r="AR62" s="7">
        <f t="shared" si="78"/>
        <v>0</v>
      </c>
      <c r="AS62" s="7">
        <f t="shared" si="78"/>
        <v>0</v>
      </c>
      <c r="AT62" s="7">
        <f t="shared" si="78"/>
        <v>0</v>
      </c>
      <c r="AV62" s="7">
        <f t="shared" si="79"/>
        <v>1532</v>
      </c>
      <c r="AW62" s="7">
        <f t="shared" si="79"/>
        <v>1532</v>
      </c>
      <c r="AX62" s="7">
        <f t="shared" si="79"/>
        <v>1532</v>
      </c>
      <c r="AY62" s="7">
        <f t="shared" si="79"/>
        <v>1532</v>
      </c>
      <c r="BA62" s="7">
        <f t="shared" si="80"/>
        <v>0</v>
      </c>
      <c r="BB62" s="7">
        <f t="shared" si="80"/>
        <v>0</v>
      </c>
      <c r="BC62" s="7">
        <f t="shared" si="80"/>
        <v>0</v>
      </c>
      <c r="BD62" s="7">
        <f t="shared" si="80"/>
        <v>0</v>
      </c>
      <c r="BF62" s="7">
        <v>0</v>
      </c>
      <c r="BG62" s="7">
        <v>0</v>
      </c>
      <c r="BH62" s="7">
        <v>0</v>
      </c>
      <c r="BI62" s="7">
        <v>0</v>
      </c>
      <c r="BK62" s="7">
        <v>0</v>
      </c>
      <c r="BL62" s="7">
        <v>0</v>
      </c>
      <c r="BM62" s="7">
        <v>0</v>
      </c>
      <c r="BN62" s="7">
        <v>0</v>
      </c>
    </row>
    <row r="63" spans="2:66" outlineLevel="2" x14ac:dyDescent="0.35">
      <c r="B63" s="2" t="s">
        <v>21</v>
      </c>
      <c r="C63" s="7">
        <v>0</v>
      </c>
      <c r="D63" s="7">
        <v>0</v>
      </c>
      <c r="E63" s="7">
        <v>0</v>
      </c>
      <c r="F63" s="7">
        <v>0</v>
      </c>
      <c r="G63" s="30"/>
      <c r="H63" s="7">
        <f t="shared" si="71"/>
        <v>0</v>
      </c>
      <c r="I63" s="7">
        <f t="shared" si="71"/>
        <v>0</v>
      </c>
      <c r="J63" s="7">
        <f t="shared" si="71"/>
        <v>0</v>
      </c>
      <c r="K63" s="7">
        <f t="shared" si="71"/>
        <v>0</v>
      </c>
      <c r="M63" s="7">
        <f t="shared" si="72"/>
        <v>0</v>
      </c>
      <c r="N63" s="7">
        <f t="shared" si="72"/>
        <v>0</v>
      </c>
      <c r="O63" s="7">
        <f t="shared" si="72"/>
        <v>0</v>
      </c>
      <c r="P63" s="7">
        <f t="shared" si="72"/>
        <v>0</v>
      </c>
      <c r="R63" s="7">
        <f t="shared" si="73"/>
        <v>0</v>
      </c>
      <c r="S63" s="7">
        <f t="shared" si="73"/>
        <v>0</v>
      </c>
      <c r="T63" s="7">
        <f t="shared" si="73"/>
        <v>0</v>
      </c>
      <c r="U63" s="7">
        <f t="shared" si="73"/>
        <v>0</v>
      </c>
      <c r="W63" s="7">
        <f t="shared" si="74"/>
        <v>0</v>
      </c>
      <c r="X63" s="7">
        <f t="shared" si="74"/>
        <v>0</v>
      </c>
      <c r="Y63" s="7">
        <f t="shared" si="74"/>
        <v>0</v>
      </c>
      <c r="Z63" s="7">
        <f t="shared" si="74"/>
        <v>0</v>
      </c>
      <c r="AB63" s="7">
        <f t="shared" si="75"/>
        <v>0</v>
      </c>
      <c r="AC63" s="7">
        <f t="shared" si="75"/>
        <v>0</v>
      </c>
      <c r="AD63" s="7">
        <f t="shared" si="75"/>
        <v>0</v>
      </c>
      <c r="AE63" s="7">
        <f t="shared" si="75"/>
        <v>0</v>
      </c>
      <c r="AG63" s="7">
        <f t="shared" si="76"/>
        <v>0</v>
      </c>
      <c r="AH63" s="7">
        <f t="shared" si="76"/>
        <v>0</v>
      </c>
      <c r="AI63" s="7">
        <f t="shared" si="76"/>
        <v>0</v>
      </c>
      <c r="AJ63" s="7">
        <f t="shared" si="76"/>
        <v>0</v>
      </c>
      <c r="AL63" s="7">
        <f t="shared" si="77"/>
        <v>0</v>
      </c>
      <c r="AM63" s="7">
        <f t="shared" si="77"/>
        <v>0</v>
      </c>
      <c r="AN63" s="7">
        <f t="shared" si="77"/>
        <v>0</v>
      </c>
      <c r="AO63" s="7">
        <f t="shared" si="77"/>
        <v>0</v>
      </c>
      <c r="AQ63" s="7">
        <f t="shared" si="78"/>
        <v>0</v>
      </c>
      <c r="AR63" s="7">
        <f t="shared" si="78"/>
        <v>0</v>
      </c>
      <c r="AS63" s="7">
        <f t="shared" si="78"/>
        <v>0</v>
      </c>
      <c r="AT63" s="7">
        <f t="shared" si="78"/>
        <v>0</v>
      </c>
      <c r="AV63" s="7">
        <f t="shared" si="79"/>
        <v>0</v>
      </c>
      <c r="AW63" s="7">
        <f t="shared" si="79"/>
        <v>1277</v>
      </c>
      <c r="AX63" s="7">
        <f t="shared" si="79"/>
        <v>1277</v>
      </c>
      <c r="AY63" s="7">
        <f t="shared" si="79"/>
        <v>1277</v>
      </c>
      <c r="BA63" s="7">
        <f t="shared" si="80"/>
        <v>1277</v>
      </c>
      <c r="BB63" s="7">
        <f t="shared" si="80"/>
        <v>0</v>
      </c>
      <c r="BC63" s="7">
        <f t="shared" si="80"/>
        <v>0</v>
      </c>
      <c r="BD63" s="7">
        <f t="shared" si="80"/>
        <v>0</v>
      </c>
      <c r="BF63" s="7">
        <v>0</v>
      </c>
      <c r="BG63" s="7">
        <v>0</v>
      </c>
      <c r="BH63" s="7">
        <v>0</v>
      </c>
      <c r="BI63" s="7">
        <v>0</v>
      </c>
      <c r="BK63">
        <v>0</v>
      </c>
      <c r="BL63">
        <v>0</v>
      </c>
      <c r="BM63" s="7">
        <v>0</v>
      </c>
      <c r="BN63" s="7">
        <v>0</v>
      </c>
    </row>
    <row r="64" spans="2:66" outlineLevel="2" x14ac:dyDescent="0.35">
      <c r="B64" s="2" t="s">
        <v>22</v>
      </c>
      <c r="C64" s="7">
        <v>0</v>
      </c>
      <c r="D64" s="7">
        <v>0</v>
      </c>
      <c r="E64" s="7">
        <v>0</v>
      </c>
      <c r="F64" s="7">
        <v>0</v>
      </c>
      <c r="G64" s="30"/>
      <c r="H64" s="7">
        <f t="shared" si="71"/>
        <v>0</v>
      </c>
      <c r="I64" s="7">
        <f t="shared" si="71"/>
        <v>0</v>
      </c>
      <c r="J64" s="7">
        <f t="shared" si="71"/>
        <v>0</v>
      </c>
      <c r="K64" s="7">
        <f t="shared" si="71"/>
        <v>0</v>
      </c>
      <c r="M64" s="7">
        <f t="shared" si="72"/>
        <v>0</v>
      </c>
      <c r="N64" s="7">
        <f t="shared" si="72"/>
        <v>0</v>
      </c>
      <c r="O64" s="7">
        <f t="shared" si="72"/>
        <v>0</v>
      </c>
      <c r="P64" s="7">
        <f t="shared" si="72"/>
        <v>0</v>
      </c>
      <c r="R64" s="7">
        <f t="shared" si="73"/>
        <v>0</v>
      </c>
      <c r="S64" s="7">
        <f t="shared" si="73"/>
        <v>0</v>
      </c>
      <c r="T64" s="7">
        <f t="shared" si="73"/>
        <v>0</v>
      </c>
      <c r="U64" s="7">
        <f t="shared" si="73"/>
        <v>0</v>
      </c>
      <c r="W64" s="7">
        <f t="shared" si="74"/>
        <v>0</v>
      </c>
      <c r="X64" s="7">
        <f t="shared" si="74"/>
        <v>0</v>
      </c>
      <c r="Y64" s="7">
        <f t="shared" si="74"/>
        <v>0</v>
      </c>
      <c r="Z64" s="7">
        <f t="shared" si="74"/>
        <v>0</v>
      </c>
      <c r="AB64" s="7">
        <f t="shared" si="75"/>
        <v>0</v>
      </c>
      <c r="AC64" s="7">
        <f t="shared" si="75"/>
        <v>0</v>
      </c>
      <c r="AD64" s="7">
        <f t="shared" si="75"/>
        <v>0</v>
      </c>
      <c r="AE64" s="7">
        <f t="shared" si="75"/>
        <v>0</v>
      </c>
      <c r="AG64" s="7">
        <f t="shared" si="76"/>
        <v>0</v>
      </c>
      <c r="AH64" s="7">
        <f t="shared" si="76"/>
        <v>0</v>
      </c>
      <c r="AI64" s="7">
        <f t="shared" si="76"/>
        <v>0</v>
      </c>
      <c r="AJ64" s="7">
        <f t="shared" si="76"/>
        <v>0</v>
      </c>
      <c r="AL64" s="7">
        <f t="shared" si="77"/>
        <v>0</v>
      </c>
      <c r="AM64" s="7">
        <f t="shared" si="77"/>
        <v>0</v>
      </c>
      <c r="AN64" s="7">
        <f t="shared" si="77"/>
        <v>0</v>
      </c>
      <c r="AO64" s="7">
        <f t="shared" si="77"/>
        <v>0</v>
      </c>
      <c r="AQ64" s="7">
        <f t="shared" si="78"/>
        <v>0</v>
      </c>
      <c r="AR64" s="7">
        <f t="shared" si="78"/>
        <v>0</v>
      </c>
      <c r="AS64" s="7">
        <f t="shared" si="78"/>
        <v>0</v>
      </c>
      <c r="AT64" s="7">
        <f t="shared" si="78"/>
        <v>0</v>
      </c>
      <c r="AV64" s="7">
        <f t="shared" si="79"/>
        <v>0</v>
      </c>
      <c r="AW64" s="7">
        <f t="shared" si="79"/>
        <v>1088</v>
      </c>
      <c r="AX64" s="7">
        <f t="shared" si="79"/>
        <v>1088</v>
      </c>
      <c r="AY64" s="7">
        <f t="shared" si="79"/>
        <v>1088</v>
      </c>
      <c r="BA64" s="7">
        <f t="shared" si="80"/>
        <v>2160</v>
      </c>
      <c r="BB64" s="7">
        <f t="shared" si="80"/>
        <v>1072</v>
      </c>
      <c r="BC64" s="7">
        <f t="shared" si="80"/>
        <v>1072</v>
      </c>
      <c r="BD64" s="7">
        <f t="shared" si="80"/>
        <v>1072</v>
      </c>
      <c r="BF64" s="7">
        <v>0</v>
      </c>
      <c r="BG64" s="7">
        <v>587</v>
      </c>
      <c r="BH64" s="7">
        <v>587</v>
      </c>
      <c r="BI64" s="7">
        <v>587</v>
      </c>
      <c r="BK64">
        <v>587</v>
      </c>
      <c r="BL64">
        <v>0</v>
      </c>
      <c r="BM64" s="7">
        <v>0</v>
      </c>
      <c r="BN64" s="7">
        <v>-1088</v>
      </c>
    </row>
    <row r="65" spans="2:66" outlineLevel="2" x14ac:dyDescent="0.35">
      <c r="B65" s="2" t="s">
        <v>23</v>
      </c>
      <c r="C65" s="7">
        <v>0</v>
      </c>
      <c r="D65" s="7">
        <v>0</v>
      </c>
      <c r="E65" s="7">
        <v>0</v>
      </c>
      <c r="F65" s="7">
        <v>0</v>
      </c>
      <c r="G65" s="30"/>
      <c r="H65" s="7">
        <f t="shared" si="71"/>
        <v>0</v>
      </c>
      <c r="I65" s="7">
        <f t="shared" si="71"/>
        <v>0</v>
      </c>
      <c r="J65" s="7">
        <f t="shared" si="71"/>
        <v>0</v>
      </c>
      <c r="K65" s="7">
        <f t="shared" si="71"/>
        <v>0</v>
      </c>
      <c r="M65" s="7">
        <f t="shared" si="72"/>
        <v>0</v>
      </c>
      <c r="N65" s="7">
        <f t="shared" si="72"/>
        <v>0</v>
      </c>
      <c r="O65" s="7">
        <f t="shared" si="72"/>
        <v>0</v>
      </c>
      <c r="P65" s="7">
        <f t="shared" si="72"/>
        <v>0</v>
      </c>
      <c r="R65" s="7">
        <f t="shared" si="73"/>
        <v>0</v>
      </c>
      <c r="S65" s="7">
        <f t="shared" si="73"/>
        <v>0</v>
      </c>
      <c r="T65" s="7">
        <f t="shared" si="73"/>
        <v>0</v>
      </c>
      <c r="U65" s="7">
        <f t="shared" si="73"/>
        <v>0</v>
      </c>
      <c r="W65" s="7">
        <f t="shared" si="74"/>
        <v>0</v>
      </c>
      <c r="X65" s="7">
        <f t="shared" si="74"/>
        <v>0</v>
      </c>
      <c r="Y65" s="7">
        <f t="shared" si="74"/>
        <v>0</v>
      </c>
      <c r="Z65" s="7">
        <f t="shared" si="74"/>
        <v>0</v>
      </c>
      <c r="AB65" s="7">
        <f t="shared" si="75"/>
        <v>0</v>
      </c>
      <c r="AC65" s="7">
        <f t="shared" si="75"/>
        <v>0</v>
      </c>
      <c r="AD65" s="7">
        <f t="shared" si="75"/>
        <v>0</v>
      </c>
      <c r="AE65" s="7">
        <f t="shared" si="75"/>
        <v>0</v>
      </c>
      <c r="AG65" s="7">
        <f t="shared" si="76"/>
        <v>0</v>
      </c>
      <c r="AH65" s="7">
        <f t="shared" si="76"/>
        <v>0</v>
      </c>
      <c r="AI65" s="7">
        <f t="shared" si="76"/>
        <v>0</v>
      </c>
      <c r="AJ65" s="7">
        <f t="shared" si="76"/>
        <v>0</v>
      </c>
      <c r="AL65" s="7">
        <f t="shared" si="77"/>
        <v>0</v>
      </c>
      <c r="AM65" s="7">
        <f t="shared" si="77"/>
        <v>0</v>
      </c>
      <c r="AN65" s="7">
        <f t="shared" si="77"/>
        <v>0</v>
      </c>
      <c r="AO65" s="7">
        <f t="shared" si="77"/>
        <v>0</v>
      </c>
      <c r="AQ65" s="7">
        <f t="shared" si="78"/>
        <v>0</v>
      </c>
      <c r="AR65" s="7">
        <f t="shared" si="78"/>
        <v>0</v>
      </c>
      <c r="AS65" s="7">
        <f t="shared" si="78"/>
        <v>0</v>
      </c>
      <c r="AT65" s="7">
        <f t="shared" si="78"/>
        <v>0</v>
      </c>
      <c r="AV65" s="7">
        <f t="shared" si="79"/>
        <v>0</v>
      </c>
      <c r="AW65" s="7">
        <f t="shared" si="79"/>
        <v>0</v>
      </c>
      <c r="AX65" s="7">
        <f t="shared" si="79"/>
        <v>1594</v>
      </c>
      <c r="AY65" s="7">
        <f t="shared" si="79"/>
        <v>1594</v>
      </c>
      <c r="BA65" s="7">
        <f t="shared" si="80"/>
        <v>1594</v>
      </c>
      <c r="BB65" s="7">
        <f t="shared" si="80"/>
        <v>1594</v>
      </c>
      <c r="BC65" s="7">
        <f t="shared" si="80"/>
        <v>0</v>
      </c>
      <c r="BD65" s="7">
        <f t="shared" si="80"/>
        <v>0</v>
      </c>
      <c r="BF65" s="7">
        <v>0</v>
      </c>
      <c r="BG65" s="7">
        <v>0</v>
      </c>
      <c r="BH65" s="7">
        <v>-1594</v>
      </c>
      <c r="BI65" s="7">
        <v>-1594</v>
      </c>
      <c r="BK65" s="7">
        <v>-1594</v>
      </c>
      <c r="BL65">
        <v>-1594</v>
      </c>
      <c r="BM65" s="7">
        <v>0</v>
      </c>
      <c r="BN65" s="7">
        <v>0</v>
      </c>
    </row>
    <row r="66" spans="2:66" outlineLevel="2" x14ac:dyDescent="0.35">
      <c r="B66" s="52" t="s">
        <v>250</v>
      </c>
      <c r="C66" s="7">
        <v>0</v>
      </c>
      <c r="D66" s="7">
        <v>0</v>
      </c>
      <c r="E66" s="7">
        <v>0</v>
      </c>
      <c r="F66" s="7">
        <v>0</v>
      </c>
      <c r="G66" s="30"/>
      <c r="H66" s="7">
        <v>0</v>
      </c>
      <c r="I66" s="7">
        <v>0</v>
      </c>
      <c r="J66" s="7">
        <v>0</v>
      </c>
      <c r="K66" s="7">
        <v>0</v>
      </c>
      <c r="M66" s="7">
        <v>0</v>
      </c>
      <c r="N66" s="7">
        <v>0</v>
      </c>
      <c r="O66" s="7">
        <v>0</v>
      </c>
      <c r="P66" s="7">
        <v>0</v>
      </c>
      <c r="R66" s="7">
        <v>0</v>
      </c>
      <c r="S66" s="7">
        <v>0</v>
      </c>
      <c r="T66" s="7">
        <v>0</v>
      </c>
      <c r="U66" s="7">
        <v>0</v>
      </c>
      <c r="W66" s="7">
        <v>0</v>
      </c>
      <c r="X66" s="7">
        <v>0</v>
      </c>
      <c r="Y66" s="7">
        <v>0</v>
      </c>
      <c r="Z66" s="7">
        <v>0</v>
      </c>
      <c r="AB66" s="7">
        <v>0</v>
      </c>
      <c r="AC66" s="7">
        <v>0</v>
      </c>
      <c r="AD66" s="7">
        <v>0</v>
      </c>
      <c r="AE66" s="7">
        <v>0</v>
      </c>
      <c r="AG66" s="7">
        <v>0</v>
      </c>
      <c r="AH66" s="7">
        <v>0</v>
      </c>
      <c r="AI66" s="7">
        <v>0</v>
      </c>
      <c r="AJ66" s="7">
        <v>0</v>
      </c>
      <c r="AL66" s="7">
        <v>0</v>
      </c>
      <c r="AM66" s="7">
        <v>0</v>
      </c>
      <c r="AN66" s="7">
        <v>0</v>
      </c>
      <c r="AO66" s="7">
        <v>0</v>
      </c>
      <c r="AQ66" s="7">
        <v>0</v>
      </c>
      <c r="AR66" s="7">
        <v>0</v>
      </c>
      <c r="AS66" s="7">
        <v>0</v>
      </c>
      <c r="AT66" s="7">
        <v>0</v>
      </c>
      <c r="AV66" s="7">
        <v>0</v>
      </c>
      <c r="AW66" s="7">
        <v>0</v>
      </c>
      <c r="AX66" s="7">
        <v>0</v>
      </c>
      <c r="AY66" s="7">
        <v>0</v>
      </c>
      <c r="BA66" s="7">
        <v>0</v>
      </c>
      <c r="BB66" s="7">
        <v>0</v>
      </c>
      <c r="BC66" s="7">
        <v>0</v>
      </c>
      <c r="BD66" s="7">
        <v>0</v>
      </c>
      <c r="BF66" s="7">
        <v>0</v>
      </c>
      <c r="BG66" s="7">
        <v>0</v>
      </c>
      <c r="BH66" s="7">
        <v>0</v>
      </c>
      <c r="BI66" s="7">
        <v>0</v>
      </c>
      <c r="BK66">
        <v>0</v>
      </c>
      <c r="BL66">
        <v>0</v>
      </c>
      <c r="BM66" s="7">
        <v>0</v>
      </c>
      <c r="BN66" s="7">
        <v>0</v>
      </c>
    </row>
    <row r="67" spans="2:66" outlineLevel="2" x14ac:dyDescent="0.35">
      <c r="B67" s="52" t="s">
        <v>281</v>
      </c>
      <c r="C67" s="7">
        <v>0</v>
      </c>
      <c r="D67" s="7">
        <v>0</v>
      </c>
      <c r="E67" s="7">
        <v>0</v>
      </c>
      <c r="F67" s="7">
        <v>0</v>
      </c>
      <c r="G67" s="30"/>
      <c r="H67" s="7">
        <v>0</v>
      </c>
      <c r="I67" s="7">
        <v>0</v>
      </c>
      <c r="J67" s="7">
        <v>0</v>
      </c>
      <c r="K67" s="7">
        <v>0</v>
      </c>
      <c r="M67" s="7">
        <v>0</v>
      </c>
      <c r="N67" s="7">
        <v>0</v>
      </c>
      <c r="O67" s="7">
        <v>0</v>
      </c>
      <c r="P67" s="7">
        <v>0</v>
      </c>
      <c r="R67" s="7">
        <v>0</v>
      </c>
      <c r="S67" s="7">
        <v>0</v>
      </c>
      <c r="T67" s="7">
        <v>0</v>
      </c>
      <c r="U67" s="7">
        <v>0</v>
      </c>
      <c r="W67" s="7">
        <v>0</v>
      </c>
      <c r="X67" s="7">
        <v>0</v>
      </c>
      <c r="Y67" s="7">
        <v>0</v>
      </c>
      <c r="Z67" s="7">
        <v>0</v>
      </c>
      <c r="AB67" s="7">
        <v>0</v>
      </c>
      <c r="AC67" s="7">
        <v>0</v>
      </c>
      <c r="AD67" s="7">
        <v>0</v>
      </c>
      <c r="AE67" s="7">
        <v>0</v>
      </c>
      <c r="AG67" s="7">
        <v>0</v>
      </c>
      <c r="AH67" s="7">
        <v>0</v>
      </c>
      <c r="AI67" s="7">
        <v>0</v>
      </c>
      <c r="AJ67" s="7">
        <v>0</v>
      </c>
      <c r="AL67" s="7">
        <v>0</v>
      </c>
      <c r="AM67" s="7">
        <v>0</v>
      </c>
      <c r="AN67" s="7">
        <v>0</v>
      </c>
      <c r="AO67" s="7">
        <v>0</v>
      </c>
      <c r="AQ67" s="7">
        <v>0</v>
      </c>
      <c r="AR67" s="7">
        <v>0</v>
      </c>
      <c r="AS67" s="7">
        <v>0</v>
      </c>
      <c r="AT67" s="7">
        <v>0</v>
      </c>
      <c r="AV67" s="7">
        <v>0</v>
      </c>
      <c r="AW67" s="7">
        <v>0</v>
      </c>
      <c r="AX67" s="7">
        <v>0</v>
      </c>
      <c r="AY67" s="7">
        <v>0</v>
      </c>
      <c r="BA67" s="7">
        <v>0</v>
      </c>
      <c r="BB67" s="7">
        <v>0</v>
      </c>
      <c r="BC67" s="7">
        <v>0</v>
      </c>
      <c r="BD67" s="7">
        <v>0</v>
      </c>
      <c r="BF67" s="7">
        <v>0</v>
      </c>
      <c r="BG67" s="7">
        <v>0</v>
      </c>
      <c r="BH67" s="7">
        <v>0</v>
      </c>
      <c r="BI67" s="7">
        <v>0</v>
      </c>
      <c r="BK67" s="157">
        <v>0</v>
      </c>
      <c r="BL67" s="157">
        <v>0</v>
      </c>
      <c r="BM67" s="7">
        <v>729</v>
      </c>
      <c r="BN67" s="7">
        <v>1561</v>
      </c>
    </row>
    <row r="69" spans="2:66" x14ac:dyDescent="0.35">
      <c r="B69" s="2"/>
      <c r="C69" s="103" t="s">
        <v>35</v>
      </c>
      <c r="D69" s="103" t="s">
        <v>36</v>
      </c>
      <c r="E69" s="103" t="s">
        <v>37</v>
      </c>
      <c r="F69" s="103" t="s">
        <v>38</v>
      </c>
      <c r="G69" s="103"/>
      <c r="H69" s="103" t="s">
        <v>39</v>
      </c>
      <c r="I69" s="103" t="s">
        <v>40</v>
      </c>
      <c r="J69" s="103" t="s">
        <v>41</v>
      </c>
      <c r="K69" s="103" t="s">
        <v>42</v>
      </c>
      <c r="L69" s="40"/>
      <c r="M69" s="41" t="s">
        <v>43</v>
      </c>
      <c r="N69" s="41" t="s">
        <v>44</v>
      </c>
      <c r="O69" s="41" t="s">
        <v>45</v>
      </c>
      <c r="P69" s="41" t="s">
        <v>46</v>
      </c>
      <c r="R69" s="41" t="s">
        <v>47</v>
      </c>
      <c r="S69" s="41" t="s">
        <v>48</v>
      </c>
      <c r="T69" s="41" t="s">
        <v>49</v>
      </c>
      <c r="U69" s="41" t="s">
        <v>50</v>
      </c>
      <c r="V69" s="40"/>
      <c r="W69" s="41" t="s">
        <v>51</v>
      </c>
      <c r="X69" s="41" t="s">
        <v>52</v>
      </c>
      <c r="Y69" s="41" t="s">
        <v>53</v>
      </c>
      <c r="Z69" s="41" t="s">
        <v>54</v>
      </c>
      <c r="AA69" s="40"/>
      <c r="AB69" s="41" t="s">
        <v>55</v>
      </c>
      <c r="AC69" s="41" t="s">
        <v>58</v>
      </c>
      <c r="AD69" s="41" t="s">
        <v>59</v>
      </c>
      <c r="AE69" s="41" t="s">
        <v>60</v>
      </c>
      <c r="AF69" s="40"/>
      <c r="AG69" s="41" t="s">
        <v>61</v>
      </c>
      <c r="AH69" s="41" t="s">
        <v>56</v>
      </c>
      <c r="AI69" s="41" t="s">
        <v>62</v>
      </c>
      <c r="AJ69" s="41" t="s">
        <v>63</v>
      </c>
      <c r="AK69" s="40"/>
      <c r="AL69" s="41" t="s">
        <v>64</v>
      </c>
      <c r="AM69" s="41" t="s">
        <v>65</v>
      </c>
      <c r="AN69" s="41" t="s">
        <v>57</v>
      </c>
      <c r="AO69" s="41" t="s">
        <v>66</v>
      </c>
      <c r="AP69" s="40"/>
      <c r="AQ69" s="41" t="s">
        <v>67</v>
      </c>
      <c r="AR69" s="41" t="s">
        <v>68</v>
      </c>
      <c r="AS69" s="41" t="s">
        <v>69</v>
      </c>
      <c r="AT69" s="41" t="s">
        <v>70</v>
      </c>
      <c r="AU69" s="40"/>
      <c r="AV69" s="41" t="s">
        <v>71</v>
      </c>
      <c r="AW69" s="41" t="s">
        <v>72</v>
      </c>
      <c r="AX69" s="41" t="s">
        <v>73</v>
      </c>
      <c r="AY69" s="41" t="s">
        <v>74</v>
      </c>
      <c r="BA69" s="41" t="s">
        <v>249</v>
      </c>
      <c r="BB69" s="41" t="s">
        <v>252</v>
      </c>
      <c r="BC69" s="41" t="s">
        <v>253</v>
      </c>
      <c r="BD69" s="103" t="s">
        <v>254</v>
      </c>
      <c r="BF69" s="41" t="s">
        <v>258</v>
      </c>
      <c r="BG69" s="103" t="s">
        <v>259</v>
      </c>
      <c r="BH69" s="103" t="s">
        <v>263</v>
      </c>
      <c r="BI69" s="41" t="s">
        <v>271</v>
      </c>
      <c r="BK69" s="41" t="s">
        <v>274</v>
      </c>
      <c r="BL69" s="41" t="s">
        <v>277</v>
      </c>
      <c r="BM69" s="41" t="s">
        <v>279</v>
      </c>
      <c r="BN69" s="103" t="s">
        <v>283</v>
      </c>
    </row>
    <row r="70" spans="2:66" x14ac:dyDescent="0.35">
      <c r="B70" s="4" t="s">
        <v>235</v>
      </c>
      <c r="C70" s="20">
        <v>0.39503648112143958</v>
      </c>
      <c r="D70" s="20">
        <v>0.31579344590083269</v>
      </c>
      <c r="E70" s="20">
        <v>0.33237878561973072</v>
      </c>
      <c r="F70" s="20">
        <v>0.22508708095744259</v>
      </c>
      <c r="G70" s="30"/>
      <c r="H70" s="20">
        <f t="shared" ref="H70:K73" si="81">H3/C3-1</f>
        <v>0.23954228160797042</v>
      </c>
      <c r="I70" s="20">
        <f t="shared" si="81"/>
        <v>0.24837244873572017</v>
      </c>
      <c r="J70" s="20">
        <f t="shared" si="81"/>
        <v>0.23506972445475394</v>
      </c>
      <c r="K70" s="20">
        <f t="shared" si="81"/>
        <v>0.20759433602521837</v>
      </c>
      <c r="L70" s="30"/>
      <c r="M70" s="20">
        <f t="shared" ref="M70:P73" si="82">M3/H3-1</f>
        <v>0.20564896419395762</v>
      </c>
      <c r="N70" s="20">
        <f t="shared" si="82"/>
        <v>0.2363193604214846</v>
      </c>
      <c r="O70" s="20">
        <f t="shared" si="82"/>
        <v>0.22267545082388152</v>
      </c>
      <c r="P70" s="20">
        <f t="shared" si="82"/>
        <v>0.57333323977067785</v>
      </c>
      <c r="R70" s="20">
        <f t="shared" ref="R70:U73" si="83">R3/M3-1</f>
        <v>0.55501382426326762</v>
      </c>
      <c r="S70" s="20">
        <f t="shared" si="83"/>
        <v>0.58419533466298335</v>
      </c>
      <c r="T70" s="20">
        <f t="shared" si="83"/>
        <v>0.56198922343961888</v>
      </c>
      <c r="U70" s="20">
        <f t="shared" si="83"/>
        <v>0.28369259313771411</v>
      </c>
      <c r="V70" s="30"/>
      <c r="W70" s="20">
        <f t="shared" ref="W70:W82" si="84">W3/R3-1</f>
        <v>0.28613617932894764</v>
      </c>
      <c r="X70" s="20">
        <f t="shared" ref="X70:X82" si="85">X3/S3-1</f>
        <v>0.17066647899218812</v>
      </c>
      <c r="Y70" s="20">
        <f t="shared" ref="Y70:Y82" si="86">Y3/T3-1</f>
        <v>0.18125139252760092</v>
      </c>
      <c r="Z70" s="20">
        <f t="shared" ref="Z70:Z82" si="87">Z3/U3-1</f>
        <v>0.11813020728376977</v>
      </c>
      <c r="AA70" s="30"/>
      <c r="AB70" s="20">
        <f t="shared" ref="AB70:AB82" si="88">AB3/W3-1</f>
        <v>6.4034608563124262E-2</v>
      </c>
      <c r="AC70" s="20">
        <f t="shared" ref="AC70:AC82" si="89">AC3/X3-1</f>
        <v>7.7284811563998801E-2</v>
      </c>
      <c r="AD70" s="20">
        <f t="shared" ref="AD70:AD82" si="90">AD3/Y3-1</f>
        <v>6.0461591994822816E-2</v>
      </c>
      <c r="AE70" s="20">
        <f t="shared" ref="AE70:AE82" si="91">AE3/Z3-1</f>
        <v>6.7488456208167236E-2</v>
      </c>
      <c r="AF70" s="30"/>
      <c r="AG70" s="20">
        <f t="shared" ref="AG70:AG82" si="92">AG3/AB3-1</f>
        <v>0.12170075895615806</v>
      </c>
      <c r="AH70" s="20">
        <f t="shared" ref="AH70:AH82" si="93">AH3/AC3-1</f>
        <v>0.18854479277759872</v>
      </c>
      <c r="AI70" s="20">
        <f t="shared" ref="AI70:AI82" si="94">AI3/AD3-1</f>
        <v>0.21270772448350628</v>
      </c>
      <c r="AJ70" s="20">
        <f t="shared" ref="AJ70:AJ82" si="95">AJ3/AE3-1</f>
        <v>0.26347371607716208</v>
      </c>
      <c r="AK70" s="30"/>
      <c r="AL70" s="20">
        <f t="shared" ref="AL70:AL82" si="96">AL3/AG3-1</f>
        <v>0.28390429118893024</v>
      </c>
      <c r="AM70" s="20">
        <f t="shared" ref="AM70:AM82" si="97">AM3/AH3-1</f>
        <v>0.30826937599040094</v>
      </c>
      <c r="AN70" s="20">
        <f t="shared" ref="AN70:AN82" si="98">AN3/AI3-1</f>
        <v>0.30333491378928845</v>
      </c>
      <c r="AO70" s="20">
        <f t="shared" ref="AO70:AO82" si="99">AO3/AJ3-1</f>
        <v>0.35597742352107509</v>
      </c>
      <c r="AP70" s="30"/>
      <c r="AQ70" s="20">
        <f t="shared" ref="AQ70:AQ82" si="100">AQ3/AL3-1</f>
        <v>0.33235714083277523</v>
      </c>
      <c r="AR70" s="20">
        <f t="shared" ref="AR70:AR82" si="101">AR3/AM3-1</f>
        <v>0.34024863743838174</v>
      </c>
      <c r="AS70" s="20">
        <f t="shared" ref="AS70:AS82" si="102">AS3/AN3-1</f>
        <v>0.32151239081140237</v>
      </c>
      <c r="AT70" s="20">
        <f t="shared" ref="AT70:AT82" si="103">AT3/AO3-1</f>
        <v>0.22758523163814415</v>
      </c>
      <c r="AU70" s="30"/>
      <c r="AV70" s="20">
        <f t="shared" ref="AV70:AV82" si="104">AV3/AQ3-1</f>
        <v>0.23174468165081574</v>
      </c>
      <c r="AW70" s="20">
        <f t="shared" ref="AW70:AW82" si="105">AW3/AR3-1</f>
        <v>0.158002354570701</v>
      </c>
      <c r="AX70" s="20">
        <f t="shared" ref="AX70:AX82" si="106">AX3/AS3-1</f>
        <v>0.17279141649182161</v>
      </c>
      <c r="AY70" s="20">
        <f t="shared" ref="AY70:AY82" si="107">AY3/AT3-1</f>
        <v>0.16742056860474874</v>
      </c>
      <c r="BA70" s="20">
        <f t="shared" ref="BA70:BA82" si="108">BA3/AV3-1</f>
        <v>0.14637117233647334</v>
      </c>
      <c r="BB70" s="20">
        <f t="shared" ref="BB70:BB82" si="109">BB3/AW3-1</f>
        <v>0.12111644691622447</v>
      </c>
      <c r="BC70" s="20">
        <f t="shared" ref="BC70:BC82" si="110">BC3/AX3-1</f>
        <v>0.111595440240156</v>
      </c>
      <c r="BD70" s="20">
        <f t="shared" ref="BD70:BD82" si="111">BD3/AY3-1</f>
        <v>9.1586808350711646E-2</v>
      </c>
      <c r="BF70" s="20">
        <v>6.8901915560036331E-2</v>
      </c>
      <c r="BG70" s="20">
        <v>6.9909451967832714E-2</v>
      </c>
      <c r="BH70" s="20">
        <v>5.8529795328157386E-2</v>
      </c>
      <c r="BI70" s="20">
        <v>8.6765415042944438E-2</v>
      </c>
      <c r="BK70" s="20">
        <v>9.5156082279526766E-2</v>
      </c>
      <c r="BL70" s="20">
        <v>0.10762829403606111</v>
      </c>
      <c r="BM70" s="20">
        <v>0.101522453799751</v>
      </c>
      <c r="BN70" s="20">
        <v>9.0653610643896654E-2</v>
      </c>
    </row>
    <row r="71" spans="2:66" outlineLevel="1" x14ac:dyDescent="0.35">
      <c r="B71" s="3" t="s">
        <v>1</v>
      </c>
      <c r="C71" s="106">
        <v>0.34020160419968348</v>
      </c>
      <c r="D71" s="106">
        <v>0.21717406967392583</v>
      </c>
      <c r="E71" s="106">
        <v>0.20379852060975462</v>
      </c>
      <c r="F71" s="106">
        <v>0.10906139232188654</v>
      </c>
      <c r="G71" s="30"/>
      <c r="H71" s="22">
        <f t="shared" si="81"/>
        <v>0.12226310489142245</v>
      </c>
      <c r="I71" s="22">
        <f t="shared" si="81"/>
        <v>0.1553676365199943</v>
      </c>
      <c r="J71" s="22">
        <f t="shared" si="81"/>
        <v>0.17898980590911706</v>
      </c>
      <c r="K71" s="22">
        <f t="shared" si="81"/>
        <v>0.18473420147697173</v>
      </c>
      <c r="M71" s="22">
        <f t="shared" si="82"/>
        <v>0.21207503316413234</v>
      </c>
      <c r="N71" s="22">
        <f t="shared" si="82"/>
        <v>0.21713600463135241</v>
      </c>
      <c r="O71" s="22">
        <f t="shared" si="82"/>
        <v>0.17883033393907422</v>
      </c>
      <c r="P71" s="22">
        <f t="shared" si="82"/>
        <v>0.61863342215454864</v>
      </c>
      <c r="R71" s="22">
        <f t="shared" si="83"/>
        <v>0.57258246877176444</v>
      </c>
      <c r="S71" s="22">
        <f t="shared" si="83"/>
        <v>0.65721614459468669</v>
      </c>
      <c r="T71" s="22">
        <f t="shared" si="83"/>
        <v>0.67255382983308198</v>
      </c>
      <c r="U71" s="22">
        <f t="shared" si="83"/>
        <v>0.30098303211316635</v>
      </c>
      <c r="W71" s="22">
        <f t="shared" si="84"/>
        <v>0.29836650178304414</v>
      </c>
      <c r="X71" s="22">
        <f t="shared" si="85"/>
        <v>0.1711409739946903</v>
      </c>
      <c r="Y71" s="22">
        <f t="shared" si="86"/>
        <v>0.15480632485493562</v>
      </c>
      <c r="Z71" s="22">
        <f t="shared" si="87"/>
        <v>0.11090975646130019</v>
      </c>
      <c r="AB71" s="22">
        <f t="shared" si="88"/>
        <v>5.5281880443353471E-2</v>
      </c>
      <c r="AC71" s="22">
        <f t="shared" si="89"/>
        <v>7.4501326004569046E-2</v>
      </c>
      <c r="AD71" s="22">
        <f t="shared" si="90"/>
        <v>5.6035666472143308E-2</v>
      </c>
      <c r="AE71" s="22">
        <f t="shared" si="91"/>
        <v>5.177751290573207E-2</v>
      </c>
      <c r="AG71" s="22">
        <f t="shared" si="92"/>
        <v>0.1218237459752407</v>
      </c>
      <c r="AH71" s="22">
        <f t="shared" si="93"/>
        <v>0.14182380971775332</v>
      </c>
      <c r="AI71" s="22">
        <f t="shared" si="94"/>
        <v>0.1543271828919941</v>
      </c>
      <c r="AJ71" s="22">
        <f t="shared" si="95"/>
        <v>0.19533229677933406</v>
      </c>
      <c r="AL71" s="22">
        <f t="shared" si="96"/>
        <v>0.21429224684077197</v>
      </c>
      <c r="AM71" s="22">
        <f t="shared" si="97"/>
        <v>0.25349189590229426</v>
      </c>
      <c r="AN71" s="22">
        <f t="shared" si="98"/>
        <v>0.26768100025344244</v>
      </c>
      <c r="AO71" s="22">
        <f t="shared" si="99"/>
        <v>0.32272886013313529</v>
      </c>
      <c r="AQ71" s="22">
        <f t="shared" si="100"/>
        <v>0.29205027344309498</v>
      </c>
      <c r="AR71" s="22">
        <f t="shared" si="101"/>
        <v>0.2991102415191258</v>
      </c>
      <c r="AS71" s="22">
        <f t="shared" si="102"/>
        <v>0.27010027074444953</v>
      </c>
      <c r="AT71" s="22">
        <f t="shared" si="103"/>
        <v>0.16314902572937129</v>
      </c>
      <c r="AV71" s="22">
        <f t="shared" si="104"/>
        <v>0.16586016370350531</v>
      </c>
      <c r="AW71" s="22">
        <f t="shared" si="105"/>
        <v>0.11414758094597399</v>
      </c>
      <c r="AX71" s="22">
        <f t="shared" si="106"/>
        <v>0.12650284495159725</v>
      </c>
      <c r="AY71" s="22">
        <f t="shared" si="107"/>
        <v>0.1455984705500355</v>
      </c>
      <c r="BA71" s="22">
        <f t="shared" si="108"/>
        <v>0.12108821893803579</v>
      </c>
      <c r="BB71" s="22">
        <f t="shared" si="109"/>
        <v>9.3279407469259557E-2</v>
      </c>
      <c r="BC71" s="22">
        <f t="shared" si="110"/>
        <v>6.6280071729662993E-2</v>
      </c>
      <c r="BD71" s="22">
        <f t="shared" si="111"/>
        <v>6.5784739203547993E-2</v>
      </c>
      <c r="BF71" s="22">
        <v>3.4425308121562193E-2</v>
      </c>
      <c r="BG71" s="22">
        <v>3.3856030498660372E-2</v>
      </c>
      <c r="BH71" s="22">
        <v>4.7124240107750071E-2</v>
      </c>
      <c r="BI71" s="22">
        <v>3.7132029971578717E-2</v>
      </c>
      <c r="BK71" s="22">
        <v>5.6466906465936217E-2</v>
      </c>
      <c r="BL71" s="22">
        <v>6.8907337928779233E-2</v>
      </c>
      <c r="BM71" s="22">
        <v>5.659199980532259E-2</v>
      </c>
      <c r="BN71" s="22">
        <v>5.5304123685657292E-2</v>
      </c>
    </row>
    <row r="72" spans="2:66" outlineLevel="2" x14ac:dyDescent="0.35">
      <c r="B72" s="2" t="s">
        <v>2</v>
      </c>
      <c r="C72" s="107">
        <v>0.32629781981860756</v>
      </c>
      <c r="D72" s="107">
        <v>0.19525856331116731</v>
      </c>
      <c r="E72" s="107">
        <v>0.19560808923709866</v>
      </c>
      <c r="F72" s="107">
        <v>8.5263661985781711E-2</v>
      </c>
      <c r="G72" s="30"/>
      <c r="H72" s="21">
        <f t="shared" si="81"/>
        <v>0.11313649652710667</v>
      </c>
      <c r="I72" s="21">
        <f t="shared" si="81"/>
        <v>0.17281001780818039</v>
      </c>
      <c r="J72" s="21">
        <f t="shared" si="81"/>
        <v>0.19979687182612227</v>
      </c>
      <c r="K72" s="21">
        <f t="shared" si="81"/>
        <v>0.2015638343296331</v>
      </c>
      <c r="M72" s="21">
        <f t="shared" si="82"/>
        <v>0.21573158451886076</v>
      </c>
      <c r="N72" s="21">
        <f t="shared" si="82"/>
        <v>0.21396464250852598</v>
      </c>
      <c r="O72" s="21">
        <f t="shared" si="82"/>
        <v>0.16956173320240642</v>
      </c>
      <c r="P72" s="21">
        <f t="shared" si="82"/>
        <v>0.60328706274292032</v>
      </c>
      <c r="R72" s="21">
        <f t="shared" si="83"/>
        <v>0.58165291537914232</v>
      </c>
      <c r="S72" s="21">
        <f t="shared" si="83"/>
        <v>0.68130559085133435</v>
      </c>
      <c r="T72" s="21">
        <f t="shared" si="83"/>
        <v>0.70014089672077362</v>
      </c>
      <c r="U72" s="21">
        <f t="shared" si="83"/>
        <v>0.35514905524463924</v>
      </c>
      <c r="W72" s="21">
        <f t="shared" si="84"/>
        <v>0.34553437753862104</v>
      </c>
      <c r="X72" s="21">
        <f t="shared" si="85"/>
        <v>0.20975627036984545</v>
      </c>
      <c r="Y72" s="21">
        <f t="shared" si="86"/>
        <v>0.18274754217469291</v>
      </c>
      <c r="Z72" s="21">
        <f t="shared" si="87"/>
        <v>0.13362569064303287</v>
      </c>
      <c r="AB72" s="21">
        <f t="shared" si="88"/>
        <v>7.3272593006546316E-2</v>
      </c>
      <c r="AC72" s="21">
        <f t="shared" si="89"/>
        <v>8.8211465440666936E-2</v>
      </c>
      <c r="AD72" s="21">
        <f t="shared" si="90"/>
        <v>7.6691606636367649E-2</v>
      </c>
      <c r="AE72" s="21">
        <f t="shared" si="91"/>
        <v>6.7602966703487199E-2</v>
      </c>
      <c r="AG72" s="21">
        <f t="shared" si="92"/>
        <v>0.13150101580187923</v>
      </c>
      <c r="AH72" s="21">
        <f t="shared" si="93"/>
        <v>0.14323131570449577</v>
      </c>
      <c r="AI72" s="21">
        <f t="shared" si="94"/>
        <v>0.14802070007622103</v>
      </c>
      <c r="AJ72" s="21">
        <f t="shared" si="95"/>
        <v>0.17997022665748852</v>
      </c>
      <c r="AL72" s="21">
        <f t="shared" si="96"/>
        <v>0.19430355770850527</v>
      </c>
      <c r="AM72" s="21">
        <f t="shared" si="97"/>
        <v>0.24188698490412075</v>
      </c>
      <c r="AN72" s="21">
        <f t="shared" si="98"/>
        <v>0.25802240298188717</v>
      </c>
      <c r="AO72" s="21">
        <f t="shared" si="99"/>
        <v>0.30820245682264269</v>
      </c>
      <c r="AQ72" s="21">
        <f t="shared" si="100"/>
        <v>0.29467321843045813</v>
      </c>
      <c r="AR72" s="21">
        <f t="shared" si="101"/>
        <v>0.26693671595917601</v>
      </c>
      <c r="AS72" s="21">
        <f t="shared" si="102"/>
        <v>0.23457923947769999</v>
      </c>
      <c r="AT72" s="21">
        <f t="shared" si="103"/>
        <v>0.13144673232125847</v>
      </c>
      <c r="AV72" s="21">
        <f t="shared" si="104"/>
        <v>0.12542887220325127</v>
      </c>
      <c r="AW72" s="21">
        <f t="shared" si="105"/>
        <v>0.10587094123663099</v>
      </c>
      <c r="AX72" s="21">
        <f t="shared" si="106"/>
        <v>0.10973069400204194</v>
      </c>
      <c r="AY72" s="21">
        <f t="shared" si="107"/>
        <v>0.12449381045890062</v>
      </c>
      <c r="BA72" s="21">
        <f t="shared" si="108"/>
        <v>0.10576435310727672</v>
      </c>
      <c r="BB72" s="21">
        <f t="shared" si="109"/>
        <v>7.6313648076515417E-2</v>
      </c>
      <c r="BC72" s="21">
        <f t="shared" si="110"/>
        <v>6.152823770584126E-2</v>
      </c>
      <c r="BD72" s="21">
        <f t="shared" si="111"/>
        <v>6.7792856236654542E-2</v>
      </c>
      <c r="BF72" s="21">
        <v>3.6207297829953466E-2</v>
      </c>
      <c r="BG72" s="21">
        <v>3.08564390035444E-2</v>
      </c>
      <c r="BH72" s="21">
        <v>4.0876612559234138E-2</v>
      </c>
      <c r="BI72" s="21">
        <v>3.5094325944064808E-2</v>
      </c>
      <c r="BK72" s="21">
        <v>5.4044196435931058E-2</v>
      </c>
      <c r="BL72" s="21">
        <v>5.2566337873042546E-2</v>
      </c>
      <c r="BM72" s="21">
        <v>3.4035699358798244E-2</v>
      </c>
      <c r="BN72" s="21">
        <v>3.0143792935060754E-2</v>
      </c>
    </row>
    <row r="73" spans="2:66" outlineLevel="2" x14ac:dyDescent="0.35">
      <c r="B73" s="2" t="s">
        <v>3</v>
      </c>
      <c r="C73" s="107">
        <v>0.59282450499238448</v>
      </c>
      <c r="D73" s="107">
        <v>0.39068687696299353</v>
      </c>
      <c r="E73" s="107">
        <v>0.25930505749969107</v>
      </c>
      <c r="F73" s="107">
        <v>0.20936416184971099</v>
      </c>
      <c r="G73" s="30"/>
      <c r="H73" s="21">
        <f t="shared" si="81"/>
        <v>0.11145346366340836</v>
      </c>
      <c r="I73" s="21">
        <f t="shared" si="81"/>
        <v>2.7199528672427142E-2</v>
      </c>
      <c r="J73" s="21">
        <f t="shared" si="81"/>
        <v>2.7592301649646211E-2</v>
      </c>
      <c r="K73" s="21">
        <f t="shared" si="81"/>
        <v>0.12226364592295202</v>
      </c>
      <c r="M73" s="21">
        <f t="shared" si="82"/>
        <v>0.25437338686550048</v>
      </c>
      <c r="N73" s="21">
        <f t="shared" si="82"/>
        <v>0.26182965299684535</v>
      </c>
      <c r="O73" s="21">
        <f t="shared" si="82"/>
        <v>0.26545628284758704</v>
      </c>
      <c r="P73" s="21">
        <f t="shared" si="82"/>
        <v>0.59965928449744488</v>
      </c>
      <c r="R73" s="21">
        <f t="shared" si="83"/>
        <v>0.43430879439109882</v>
      </c>
      <c r="S73" s="21">
        <f t="shared" si="83"/>
        <v>0.42704545454545451</v>
      </c>
      <c r="T73" s="21">
        <f t="shared" si="83"/>
        <v>0.42241184021747347</v>
      </c>
      <c r="U73" s="21">
        <f t="shared" si="83"/>
        <v>2.6624068157612424E-3</v>
      </c>
      <c r="W73" s="21">
        <f t="shared" si="84"/>
        <v>-3.0497848148344886E-2</v>
      </c>
      <c r="X73" s="21">
        <f t="shared" si="85"/>
        <v>-8.5788607527737981E-2</v>
      </c>
      <c r="Y73" s="21">
        <f t="shared" si="86"/>
        <v>-1.9482932526410646E-2</v>
      </c>
      <c r="Z73" s="21">
        <f t="shared" si="87"/>
        <v>-8.2793414763674966E-2</v>
      </c>
      <c r="AB73" s="21">
        <f t="shared" si="88"/>
        <v>-9.5522551652326371E-2</v>
      </c>
      <c r="AC73" s="21">
        <f t="shared" si="89"/>
        <v>-7.3572963242552691E-2</v>
      </c>
      <c r="AD73" s="21">
        <f t="shared" si="90"/>
        <v>-0.17964266377910132</v>
      </c>
      <c r="AE73" s="21">
        <f t="shared" si="91"/>
        <v>-0.12269121649006998</v>
      </c>
      <c r="AG73" s="21">
        <f t="shared" si="92"/>
        <v>4.4474066892874475E-2</v>
      </c>
      <c r="AH73" s="21">
        <f t="shared" si="93"/>
        <v>0.16522502193807198</v>
      </c>
      <c r="AI73" s="21">
        <f t="shared" si="94"/>
        <v>0.22690073917634623</v>
      </c>
      <c r="AJ73" s="21">
        <f t="shared" si="95"/>
        <v>0.41842661034846862</v>
      </c>
      <c r="AL73" s="21">
        <f t="shared" si="96"/>
        <v>0.37956839540549958</v>
      </c>
      <c r="AM73" s="21">
        <f t="shared" si="97"/>
        <v>0.33496503496503505</v>
      </c>
      <c r="AN73" s="21">
        <f t="shared" si="98"/>
        <v>0.39230769230769225</v>
      </c>
      <c r="AO73" s="21">
        <f t="shared" si="99"/>
        <v>0.52135678391959783</v>
      </c>
      <c r="AQ73" s="21">
        <f t="shared" si="100"/>
        <v>0.36066607796139749</v>
      </c>
      <c r="AR73" s="21">
        <f t="shared" si="101"/>
        <v>0.32203731313212725</v>
      </c>
      <c r="AS73" s="21">
        <f t="shared" si="102"/>
        <v>0.32364872696364433</v>
      </c>
      <c r="AT73" s="21">
        <f t="shared" si="103"/>
        <v>0.12713704621219057</v>
      </c>
      <c r="AV73" s="21">
        <f t="shared" si="104"/>
        <v>0.2174423635576983</v>
      </c>
      <c r="AW73" s="21">
        <f t="shared" si="105"/>
        <v>0.20070712304550575</v>
      </c>
      <c r="AX73" s="21">
        <f t="shared" si="106"/>
        <v>0.26281377699941566</v>
      </c>
      <c r="AY73" s="21">
        <f t="shared" si="107"/>
        <v>0.15973842730775512</v>
      </c>
      <c r="BA73" s="21">
        <f t="shared" si="108"/>
        <v>8.4962176981266291E-2</v>
      </c>
      <c r="BB73" s="21">
        <f t="shared" si="109"/>
        <v>8.4962176981266291E-2</v>
      </c>
      <c r="BC73" s="21">
        <f t="shared" si="110"/>
        <v>-2.4130917159763121E-2</v>
      </c>
      <c r="BD73" s="21">
        <f t="shared" si="111"/>
        <v>0</v>
      </c>
      <c r="BF73" s="21">
        <v>0</v>
      </c>
      <c r="BG73" s="21">
        <v>0</v>
      </c>
      <c r="BH73" s="21">
        <v>-3.7896731406916739E-4</v>
      </c>
      <c r="BI73" s="21">
        <v>3.6803069652090459E-2</v>
      </c>
      <c r="BK73" s="21">
        <v>-2.2858613509276982E-2</v>
      </c>
      <c r="BL73" s="21">
        <v>7.5852226199667916E-2</v>
      </c>
      <c r="BM73" s="21">
        <v>9.2195052601649063E-2</v>
      </c>
      <c r="BN73" s="21">
        <v>8.7399016112289507E-2</v>
      </c>
    </row>
    <row r="74" spans="2:66" outlineLevel="2" x14ac:dyDescent="0.35">
      <c r="B74" s="2" t="s">
        <v>4</v>
      </c>
      <c r="C74" s="105" t="s">
        <v>206</v>
      </c>
      <c r="D74" s="105" t="s">
        <v>206</v>
      </c>
      <c r="E74" s="105" t="s">
        <v>206</v>
      </c>
      <c r="F74" s="105" t="s">
        <v>206</v>
      </c>
      <c r="G74" s="30"/>
      <c r="H74" s="105" t="s">
        <v>206</v>
      </c>
      <c r="I74" s="105" t="s">
        <v>206</v>
      </c>
      <c r="J74" s="105" t="s">
        <v>206</v>
      </c>
      <c r="K74" s="105" t="s">
        <v>206</v>
      </c>
      <c r="M74" s="105" t="s">
        <v>206</v>
      </c>
      <c r="N74" s="105" t="s">
        <v>206</v>
      </c>
      <c r="O74" s="105" t="s">
        <v>206</v>
      </c>
      <c r="P74" s="105" t="s">
        <v>206</v>
      </c>
      <c r="R74" s="105" t="s">
        <v>206</v>
      </c>
      <c r="S74" s="105" t="s">
        <v>206</v>
      </c>
      <c r="T74" s="105" t="s">
        <v>206</v>
      </c>
      <c r="U74" s="105" t="s">
        <v>206</v>
      </c>
      <c r="W74" s="21">
        <f t="shared" si="84"/>
        <v>0.68877911079745946</v>
      </c>
      <c r="X74" s="21">
        <f t="shared" si="85"/>
        <v>7.2898032200357843E-2</v>
      </c>
      <c r="Y74" s="21">
        <f t="shared" si="86"/>
        <v>4.423529411764715E-2</v>
      </c>
      <c r="Z74" s="21">
        <f t="shared" si="87"/>
        <v>0.124235294117647</v>
      </c>
      <c r="AB74" s="21">
        <f t="shared" si="88"/>
        <v>-6.3100710405348925E-2</v>
      </c>
      <c r="AC74" s="21">
        <f t="shared" si="89"/>
        <v>-6.5443934972905349E-2</v>
      </c>
      <c r="AD74" s="21">
        <f t="shared" si="90"/>
        <v>1.0365029292474182E-2</v>
      </c>
      <c r="AE74" s="21">
        <f t="shared" si="91"/>
        <v>-6.1532021766429468E-2</v>
      </c>
      <c r="AG74" s="21">
        <f t="shared" si="92"/>
        <v>0</v>
      </c>
      <c r="AH74" s="21">
        <f t="shared" si="93"/>
        <v>0.1115075825156111</v>
      </c>
      <c r="AI74" s="21">
        <f t="shared" si="94"/>
        <v>0.1115075825156111</v>
      </c>
      <c r="AJ74" s="21">
        <f t="shared" si="95"/>
        <v>0.20651204281891178</v>
      </c>
      <c r="AL74" s="21">
        <f t="shared" si="96"/>
        <v>0.62667261373773431</v>
      </c>
      <c r="AM74" s="21">
        <f t="shared" si="97"/>
        <v>0.46348314606741581</v>
      </c>
      <c r="AN74" s="21">
        <f t="shared" si="98"/>
        <v>0.46348314606741581</v>
      </c>
      <c r="AO74" s="21">
        <f t="shared" si="99"/>
        <v>0.3482439926062848</v>
      </c>
      <c r="AQ74" s="21">
        <f t="shared" si="100"/>
        <v>0</v>
      </c>
      <c r="AR74" s="21">
        <f t="shared" si="101"/>
        <v>3.3125856868659165</v>
      </c>
      <c r="AS74" s="21">
        <f t="shared" si="102"/>
        <v>3.4414587332053737</v>
      </c>
      <c r="AT74" s="21">
        <f t="shared" si="103"/>
        <v>3.9734027968193022</v>
      </c>
      <c r="AV74" s="21">
        <f t="shared" si="104"/>
        <v>4.1955031532766638</v>
      </c>
      <c r="AW74" s="21">
        <f t="shared" si="105"/>
        <v>0.20473041709053885</v>
      </c>
      <c r="AX74" s="21">
        <f t="shared" si="106"/>
        <v>0.34442523768366473</v>
      </c>
      <c r="AY74" s="21">
        <f t="shared" si="107"/>
        <v>0.35599294299261275</v>
      </c>
      <c r="BA74" s="21">
        <f t="shared" si="108"/>
        <v>0.2980261769052146</v>
      </c>
      <c r="BB74" s="21">
        <f t="shared" si="109"/>
        <v>0.2980261769052146</v>
      </c>
      <c r="BC74" s="21">
        <f t="shared" si="110"/>
        <v>0.12940258070441302</v>
      </c>
      <c r="BD74" s="21">
        <f t="shared" si="111"/>
        <v>0.1210408619638137</v>
      </c>
      <c r="BF74" s="21">
        <v>6.9404350477739296E-2</v>
      </c>
      <c r="BG74" s="21">
        <v>5.9239682862370246E-2</v>
      </c>
      <c r="BH74" s="21">
        <v>3.899166497255524E-2</v>
      </c>
      <c r="BI74" s="21">
        <v>-3.0828376613956432E-2</v>
      </c>
      <c r="BK74" s="21">
        <v>0.12033305452056875</v>
      </c>
      <c r="BL74" s="21">
        <v>0.22055888223552889</v>
      </c>
      <c r="BM74" s="21">
        <v>0.27522110041480774</v>
      </c>
      <c r="BN74" s="21">
        <v>0.240999925155303</v>
      </c>
    </row>
    <row r="75" spans="2:66" outlineLevel="2" x14ac:dyDescent="0.35">
      <c r="B75" s="2" t="s">
        <v>5</v>
      </c>
      <c r="C75" s="107">
        <v>3.5288928098808998E-3</v>
      </c>
      <c r="D75" s="107">
        <v>0.22893692104102337</v>
      </c>
      <c r="E75" s="107">
        <v>0.22893692104102337</v>
      </c>
      <c r="F75" s="107">
        <v>0.45125716806352006</v>
      </c>
      <c r="G75" s="30"/>
      <c r="H75" s="21">
        <f t="shared" ref="H75:K82" si="112">H8/C8-1</f>
        <v>0.44615384615384612</v>
      </c>
      <c r="I75" s="21">
        <f t="shared" si="112"/>
        <v>0.18090452261306522</v>
      </c>
      <c r="J75" s="21">
        <f t="shared" si="112"/>
        <v>0.18090452261306522</v>
      </c>
      <c r="K75" s="21">
        <f t="shared" si="112"/>
        <v>0</v>
      </c>
      <c r="M75" s="21">
        <f t="shared" ref="M75:P82" si="113">M8/H8-1</f>
        <v>-8.5106382978723527E-3</v>
      </c>
      <c r="N75" s="21">
        <f t="shared" si="113"/>
        <v>0.15501519756838911</v>
      </c>
      <c r="O75" s="21">
        <f t="shared" si="113"/>
        <v>0.15288753799392096</v>
      </c>
      <c r="P75" s="21">
        <f t="shared" si="113"/>
        <v>0.4285714285714286</v>
      </c>
      <c r="R75" s="21">
        <f t="shared" ref="R75:U82" si="114">R8/M8-1</f>
        <v>0.43255671367259341</v>
      </c>
      <c r="S75" s="21">
        <f t="shared" si="114"/>
        <v>0.22973684210526324</v>
      </c>
      <c r="T75" s="21">
        <f t="shared" si="114"/>
        <v>0.23200632744529393</v>
      </c>
      <c r="U75" s="21">
        <f t="shared" si="114"/>
        <v>-5.7446808510638325E-3</v>
      </c>
      <c r="W75" s="21">
        <f t="shared" si="84"/>
        <v>1.0699764605177631E-3</v>
      </c>
      <c r="X75" s="21">
        <f t="shared" si="85"/>
        <v>-0.14573079392253374</v>
      </c>
      <c r="Y75" s="21">
        <f t="shared" si="86"/>
        <v>-0.14573079392253374</v>
      </c>
      <c r="Z75" s="21">
        <f t="shared" si="87"/>
        <v>-6.5696554675797159E-2</v>
      </c>
      <c r="AB75" s="21">
        <f t="shared" si="88"/>
        <v>-6.6695168875587907E-2</v>
      </c>
      <c r="AC75" s="21">
        <f t="shared" si="89"/>
        <v>9.3687374749499064E-2</v>
      </c>
      <c r="AD75" s="21">
        <f t="shared" si="90"/>
        <v>9.3687374749499064E-2</v>
      </c>
      <c r="AE75" s="21">
        <f t="shared" si="91"/>
        <v>0</v>
      </c>
      <c r="AG75" s="21">
        <f t="shared" si="92"/>
        <v>0</v>
      </c>
      <c r="AH75" s="21">
        <f t="shared" si="93"/>
        <v>0</v>
      </c>
      <c r="AI75" s="21">
        <f t="shared" si="94"/>
        <v>0.24851122308749418</v>
      </c>
      <c r="AJ75" s="21">
        <f t="shared" si="95"/>
        <v>0.24851122308749418</v>
      </c>
      <c r="AL75" s="21">
        <f t="shared" si="96"/>
        <v>0.46426935409986259</v>
      </c>
      <c r="AM75" s="21">
        <f t="shared" si="97"/>
        <v>0.46426935409986259</v>
      </c>
      <c r="AN75" s="21">
        <f t="shared" si="98"/>
        <v>0.2095028435149513</v>
      </c>
      <c r="AO75" s="21">
        <f t="shared" si="99"/>
        <v>0.2715098147128967</v>
      </c>
      <c r="AQ75" s="21">
        <f t="shared" si="100"/>
        <v>8.4154544032535528E-2</v>
      </c>
      <c r="AR75" s="21">
        <f t="shared" si="101"/>
        <v>8.4154544032535528E-2</v>
      </c>
      <c r="AS75" s="21">
        <f t="shared" si="102"/>
        <v>5.1266494767177262E-2</v>
      </c>
      <c r="AT75" s="21">
        <f t="shared" si="103"/>
        <v>0</v>
      </c>
      <c r="AV75" s="21">
        <f t="shared" si="104"/>
        <v>0</v>
      </c>
      <c r="AW75" s="21">
        <f t="shared" si="105"/>
        <v>-2.2219016015005089E-2</v>
      </c>
      <c r="AX75" s="21">
        <f t="shared" si="106"/>
        <v>-8.8587505410474665E-2</v>
      </c>
      <c r="AY75" s="21">
        <f t="shared" si="107"/>
        <v>0.77910835377290399</v>
      </c>
      <c r="BA75" s="21">
        <f t="shared" si="108"/>
        <v>0.77910835377290399</v>
      </c>
      <c r="BB75" s="21">
        <f t="shared" si="109"/>
        <v>0.67950420540061951</v>
      </c>
      <c r="BC75" s="21">
        <f t="shared" si="110"/>
        <v>0.80180465410796242</v>
      </c>
      <c r="BD75" s="21">
        <f t="shared" si="111"/>
        <v>0.10785824345146389</v>
      </c>
      <c r="BF75" s="21">
        <v>1.6300381153191212E-2</v>
      </c>
      <c r="BG75" s="21">
        <v>0.23194517659462321</v>
      </c>
      <c r="BH75" s="21">
        <v>0.4995607098928132</v>
      </c>
      <c r="BI75" s="21">
        <v>0.24939609106214755</v>
      </c>
      <c r="BK75" s="21">
        <v>0.2867858282796043</v>
      </c>
      <c r="BL75" s="21">
        <v>0.3394665525602627</v>
      </c>
      <c r="BM75" s="21">
        <v>0.28943051324115343</v>
      </c>
      <c r="BN75" s="21">
        <v>0.43895008202484243</v>
      </c>
    </row>
    <row r="76" spans="2:66" outlineLevel="1" x14ac:dyDescent="0.35">
      <c r="B76" s="3" t="s">
        <v>6</v>
      </c>
      <c r="C76" s="106">
        <v>0.47124701145086195</v>
      </c>
      <c r="D76" s="106">
        <v>0.44160450042802984</v>
      </c>
      <c r="E76" s="106">
        <v>0.56255350372997437</v>
      </c>
      <c r="F76" s="106">
        <v>9.1305090536385344E-2</v>
      </c>
      <c r="G76" s="30"/>
      <c r="H76" s="22">
        <f t="shared" si="112"/>
        <v>0.11888470749230251</v>
      </c>
      <c r="I76" s="22">
        <f t="shared" si="112"/>
        <v>0.27222599253478119</v>
      </c>
      <c r="J76" s="22">
        <f t="shared" si="112"/>
        <v>0.17374970650387422</v>
      </c>
      <c r="K76" s="22">
        <f t="shared" si="112"/>
        <v>0.18001095718869853</v>
      </c>
      <c r="M76" s="22">
        <f t="shared" si="113"/>
        <v>0.15494572695306519</v>
      </c>
      <c r="N76" s="22">
        <f t="shared" si="113"/>
        <v>-1.9803960792158404E-2</v>
      </c>
      <c r="O76" s="22">
        <f t="shared" si="113"/>
        <v>8.2416483296659404E-2</v>
      </c>
      <c r="P76" s="22">
        <f t="shared" si="113"/>
        <v>0.18670823108045376</v>
      </c>
      <c r="R76" s="22">
        <f t="shared" si="114"/>
        <v>0.24912303924813028</v>
      </c>
      <c r="S76" s="22">
        <f t="shared" si="114"/>
        <v>0.36734693877551017</v>
      </c>
      <c r="T76" s="22">
        <f t="shared" si="114"/>
        <v>0.22873159613133742</v>
      </c>
      <c r="U76" s="22">
        <f t="shared" si="114"/>
        <v>0.19796557120500791</v>
      </c>
      <c r="W76" s="22">
        <f t="shared" si="84"/>
        <v>0.14062417209770572</v>
      </c>
      <c r="X76" s="22">
        <f t="shared" si="85"/>
        <v>8.7562189054726458E-2</v>
      </c>
      <c r="Y76" s="22">
        <f t="shared" si="86"/>
        <v>9.5959089541762799E-2</v>
      </c>
      <c r="Z76" s="22">
        <f t="shared" si="87"/>
        <v>8.5844919287114685E-3</v>
      </c>
      <c r="AB76" s="22">
        <f t="shared" si="88"/>
        <v>2.0764621173410047E-2</v>
      </c>
      <c r="AC76" s="22">
        <f t="shared" si="89"/>
        <v>-3.9341262580054881E-3</v>
      </c>
      <c r="AD76" s="22">
        <f t="shared" si="90"/>
        <v>8.3211344922232477E-2</v>
      </c>
      <c r="AE76" s="22">
        <f t="shared" si="91"/>
        <v>0.11643075215098531</v>
      </c>
      <c r="AG76" s="22">
        <f t="shared" si="92"/>
        <v>7.5498316191863202E-2</v>
      </c>
      <c r="AH76" s="22">
        <f t="shared" si="93"/>
        <v>9.1255625975934507E-2</v>
      </c>
      <c r="AI76" s="22">
        <f t="shared" si="94"/>
        <v>2.4747666708898164E-2</v>
      </c>
      <c r="AJ76" s="22">
        <f t="shared" si="95"/>
        <v>5.386368344727499E-3</v>
      </c>
      <c r="AL76" s="22">
        <f t="shared" si="96"/>
        <v>-4.8533829814242813E-2</v>
      </c>
      <c r="AM76" s="22">
        <f t="shared" si="97"/>
        <v>0.1227221076554017</v>
      </c>
      <c r="AN76" s="22">
        <f t="shared" si="98"/>
        <v>0.1345147331547496</v>
      </c>
      <c r="AO76" s="22">
        <f t="shared" si="99"/>
        <v>0.11947249124253045</v>
      </c>
      <c r="AQ76" s="22">
        <f t="shared" si="100"/>
        <v>0.20804055856977666</v>
      </c>
      <c r="AR76" s="22">
        <f t="shared" si="101"/>
        <v>0.2623608351763691</v>
      </c>
      <c r="AS76" s="22">
        <f t="shared" si="102"/>
        <v>0.21075956264303097</v>
      </c>
      <c r="AT76" s="22">
        <f t="shared" si="103"/>
        <v>0.34166543955234863</v>
      </c>
      <c r="AV76" s="22">
        <f t="shared" si="104"/>
        <v>0.34416875276100711</v>
      </c>
      <c r="AW76" s="22">
        <f t="shared" si="105"/>
        <v>8.4243971968167131E-2</v>
      </c>
      <c r="AX76" s="22">
        <f t="shared" si="106"/>
        <v>3.8522696588761285E-2</v>
      </c>
      <c r="AY76" s="22">
        <f t="shared" si="107"/>
        <v>4.7194402524351808E-2</v>
      </c>
      <c r="BA76" s="22">
        <f t="shared" si="108"/>
        <v>4.5244159614383994E-2</v>
      </c>
      <c r="BB76" s="22">
        <f t="shared" si="109"/>
        <v>4.5244159614383994E-2</v>
      </c>
      <c r="BC76" s="22">
        <f t="shared" si="110"/>
        <v>0.10255669507438969</v>
      </c>
      <c r="BD76" s="22">
        <f t="shared" si="111"/>
        <v>3.6053976156164014E-2</v>
      </c>
      <c r="BF76" s="22">
        <v>3.6053976156164014E-2</v>
      </c>
      <c r="BG76" s="22">
        <v>4.6482379143194086E-2</v>
      </c>
      <c r="BH76" s="22">
        <v>8.4894536879340787E-3</v>
      </c>
      <c r="BI76" s="22">
        <v>8.7706431299157783E-2</v>
      </c>
      <c r="BK76" s="22">
        <v>7.1040186135909567E-2</v>
      </c>
      <c r="BL76" s="22">
        <v>0.12120984501364584</v>
      </c>
      <c r="BM76" s="22">
        <v>0.12928369144430873</v>
      </c>
      <c r="BN76" s="22">
        <v>1.0602432049106048E-2</v>
      </c>
    </row>
    <row r="77" spans="2:66" outlineLevel="2" x14ac:dyDescent="0.35">
      <c r="B77" s="2" t="s">
        <v>7</v>
      </c>
      <c r="C77" s="107">
        <v>1.0563549160671464</v>
      </c>
      <c r="D77" s="107">
        <v>1.0455635491606714</v>
      </c>
      <c r="E77" s="107">
        <v>1.0455635491606714</v>
      </c>
      <c r="F77" s="107">
        <v>-5.2478134110787176E-3</v>
      </c>
      <c r="G77" s="30"/>
      <c r="H77" s="21">
        <f t="shared" si="112"/>
        <v>5.4033041788143832E-2</v>
      </c>
      <c r="I77" s="21">
        <f t="shared" si="112"/>
        <v>0.29718640093786641</v>
      </c>
      <c r="J77" s="21">
        <f t="shared" si="112"/>
        <v>0.29718640093786641</v>
      </c>
      <c r="K77" s="21">
        <f t="shared" si="112"/>
        <v>0.31281750683860876</v>
      </c>
      <c r="M77" s="21">
        <f t="shared" si="113"/>
        <v>0.23658491609810062</v>
      </c>
      <c r="N77" s="21">
        <f t="shared" si="113"/>
        <v>9.1881307425816239E-3</v>
      </c>
      <c r="O77" s="21">
        <f t="shared" si="113"/>
        <v>9.9412562132852322E-3</v>
      </c>
      <c r="P77" s="21">
        <f t="shared" si="113"/>
        <v>0.2564369697871709</v>
      </c>
      <c r="R77" s="21">
        <f t="shared" si="114"/>
        <v>0.28959141067700589</v>
      </c>
      <c r="S77" s="21">
        <f t="shared" si="114"/>
        <v>0.29074626865671638</v>
      </c>
      <c r="T77" s="21">
        <f t="shared" si="114"/>
        <v>0.28903803131991057</v>
      </c>
      <c r="U77" s="21">
        <f t="shared" si="114"/>
        <v>0.20007107320540163</v>
      </c>
      <c r="W77" s="21">
        <f t="shared" si="84"/>
        <v>0.18304810360777068</v>
      </c>
      <c r="X77" s="21">
        <f t="shared" si="85"/>
        <v>0.18304810360777068</v>
      </c>
      <c r="Y77" s="21">
        <f t="shared" si="86"/>
        <v>0.18373250028925137</v>
      </c>
      <c r="Z77" s="21">
        <f t="shared" si="87"/>
        <v>9.8706939097819024E-3</v>
      </c>
      <c r="AB77" s="21">
        <f t="shared" si="88"/>
        <v>1.2022285211611861E-2</v>
      </c>
      <c r="AC77" s="21">
        <f t="shared" si="89"/>
        <v>-7.5261460267813662E-3</v>
      </c>
      <c r="AD77" s="21">
        <f t="shared" si="90"/>
        <v>1.5443260678330573E-2</v>
      </c>
      <c r="AE77" s="21">
        <f t="shared" si="91"/>
        <v>1.5443260678330795E-2</v>
      </c>
      <c r="AG77" s="21">
        <f t="shared" si="92"/>
        <v>-1.806065288777281E-2</v>
      </c>
      <c r="AH77" s="21">
        <f t="shared" si="93"/>
        <v>1.378766988379132E-3</v>
      </c>
      <c r="AI77" s="21">
        <f t="shared" si="94"/>
        <v>7.7004524015777953E-4</v>
      </c>
      <c r="AJ77" s="21">
        <f t="shared" si="95"/>
        <v>7.7004524015777953E-4</v>
      </c>
      <c r="AL77" s="21">
        <f t="shared" si="96"/>
        <v>-5.1834366086357941E-2</v>
      </c>
      <c r="AM77" s="21">
        <f t="shared" si="97"/>
        <v>8.0153422501966665E-2</v>
      </c>
      <c r="AN77" s="21">
        <f t="shared" si="98"/>
        <v>5.6362412234298276E-2</v>
      </c>
      <c r="AO77" s="21">
        <f t="shared" si="99"/>
        <v>2.1256131576416371E-2</v>
      </c>
      <c r="AQ77" s="21">
        <f t="shared" si="100"/>
        <v>0.10145228215767643</v>
      </c>
      <c r="AR77" s="21">
        <f t="shared" si="101"/>
        <v>8.1125375580442638E-2</v>
      </c>
      <c r="AS77" s="21">
        <f t="shared" si="102"/>
        <v>8.1125375580442638E-2</v>
      </c>
      <c r="AT77" s="21">
        <f t="shared" si="103"/>
        <v>0.11828969674138268</v>
      </c>
      <c r="AV77" s="21">
        <f t="shared" si="104"/>
        <v>0.12469391599171242</v>
      </c>
      <c r="AW77" s="21">
        <f t="shared" si="105"/>
        <v>5.7267980461512824E-3</v>
      </c>
      <c r="AX77" s="21">
        <f t="shared" si="106"/>
        <v>-0.15411824153612963</v>
      </c>
      <c r="AY77" s="21">
        <f t="shared" si="107"/>
        <v>0.14485430352029649</v>
      </c>
      <c r="BA77" s="21">
        <f t="shared" si="108"/>
        <v>0.13833528722157085</v>
      </c>
      <c r="BB77" s="21">
        <f t="shared" si="109"/>
        <v>0.13833528722157085</v>
      </c>
      <c r="BC77" s="21">
        <f t="shared" si="110"/>
        <v>0.35344484269215504</v>
      </c>
      <c r="BD77" s="21">
        <f t="shared" si="111"/>
        <v>0.10122112696777985</v>
      </c>
      <c r="BF77" s="21">
        <v>0.10122112696777985</v>
      </c>
      <c r="BG77" s="21">
        <v>0.10122112696777985</v>
      </c>
      <c r="BH77" s="21">
        <v>0.10122112696777985</v>
      </c>
      <c r="BI77" s="21">
        <v>0</v>
      </c>
      <c r="BK77" s="21">
        <v>0</v>
      </c>
      <c r="BL77" s="21">
        <v>0</v>
      </c>
      <c r="BM77" s="21">
        <v>-0.1641282565130262</v>
      </c>
      <c r="BN77" s="21">
        <v>-0.1641282565130262</v>
      </c>
    </row>
    <row r="78" spans="2:66" outlineLevel="2" x14ac:dyDescent="0.35">
      <c r="B78" s="2" t="s">
        <v>8</v>
      </c>
      <c r="C78" s="107">
        <v>0.35463258785942492</v>
      </c>
      <c r="D78" s="107">
        <v>0.2340255591054313</v>
      </c>
      <c r="E78" s="107">
        <v>0.62899361022364197</v>
      </c>
      <c r="F78" s="107">
        <v>0.20253537735849042</v>
      </c>
      <c r="G78" s="30"/>
      <c r="H78" s="21">
        <f t="shared" si="112"/>
        <v>0.20253537735849059</v>
      </c>
      <c r="I78" s="21">
        <f t="shared" si="112"/>
        <v>0.31941747572815538</v>
      </c>
      <c r="J78" s="21">
        <f t="shared" si="112"/>
        <v>-4.9031625398365808E-4</v>
      </c>
      <c r="K78" s="21">
        <f t="shared" si="112"/>
        <v>-4.9031625398365808E-4</v>
      </c>
      <c r="M78" s="21">
        <f t="shared" si="113"/>
        <v>-4.903162539837691E-4</v>
      </c>
      <c r="N78" s="21">
        <f t="shared" si="113"/>
        <v>-1.8886436104979198E-2</v>
      </c>
      <c r="O78" s="21">
        <f t="shared" si="113"/>
        <v>0</v>
      </c>
      <c r="P78" s="21">
        <f t="shared" si="113"/>
        <v>-1.8886436104979198E-2</v>
      </c>
      <c r="R78" s="21">
        <f t="shared" si="114"/>
        <v>0.11209222467500624</v>
      </c>
      <c r="S78" s="21">
        <f t="shared" si="114"/>
        <v>0.14074999999999993</v>
      </c>
      <c r="T78" s="21">
        <f t="shared" si="114"/>
        <v>0.11945057640421886</v>
      </c>
      <c r="U78" s="21">
        <f t="shared" si="114"/>
        <v>0.14100000000000001</v>
      </c>
      <c r="W78" s="21">
        <f t="shared" si="84"/>
        <v>5.0727834142036965E-3</v>
      </c>
      <c r="X78" s="21">
        <f t="shared" si="85"/>
        <v>-1.3149243918474385E-3</v>
      </c>
      <c r="Y78" s="21">
        <f t="shared" si="86"/>
        <v>-1.5337423312883347E-3</v>
      </c>
      <c r="Z78" s="21">
        <f t="shared" si="87"/>
        <v>-1.5337423312883347E-3</v>
      </c>
      <c r="AB78" s="21">
        <f t="shared" si="88"/>
        <v>0</v>
      </c>
      <c r="AC78" s="21">
        <f t="shared" si="89"/>
        <v>0</v>
      </c>
      <c r="AD78" s="21">
        <f t="shared" si="90"/>
        <v>0.32301953039280229</v>
      </c>
      <c r="AE78" s="21">
        <f t="shared" si="91"/>
        <v>0.36690805354399814</v>
      </c>
      <c r="AG78" s="21">
        <f t="shared" si="92"/>
        <v>0.30546412113232391</v>
      </c>
      <c r="AH78" s="21">
        <f t="shared" si="93"/>
        <v>0.30546412113232391</v>
      </c>
      <c r="AI78" s="21">
        <f t="shared" si="94"/>
        <v>-1.3269198872118082E-2</v>
      </c>
      <c r="AJ78" s="21">
        <f t="shared" si="95"/>
        <v>-4.49510354792102E-2</v>
      </c>
      <c r="AL78" s="21">
        <f t="shared" si="96"/>
        <v>0</v>
      </c>
      <c r="AM78" s="21">
        <f t="shared" si="97"/>
        <v>0.2349974785678266</v>
      </c>
      <c r="AN78" s="21">
        <f t="shared" si="98"/>
        <v>0.2349974785678266</v>
      </c>
      <c r="AO78" s="21">
        <f t="shared" si="99"/>
        <v>0.2349974785678266</v>
      </c>
      <c r="AQ78" s="21">
        <f t="shared" si="100"/>
        <v>0.2349974785678266</v>
      </c>
      <c r="AR78" s="21">
        <f t="shared" si="101"/>
        <v>0.45106846331836126</v>
      </c>
      <c r="AS78" s="21">
        <f t="shared" si="102"/>
        <v>0.45106846331836126</v>
      </c>
      <c r="AT78" s="21">
        <f t="shared" si="103"/>
        <v>0.45106846331836126</v>
      </c>
      <c r="AV78" s="21">
        <f t="shared" si="104"/>
        <v>0.45106846331836126</v>
      </c>
      <c r="AW78" s="21">
        <f t="shared" si="105"/>
        <v>0</v>
      </c>
      <c r="AX78" s="21">
        <f t="shared" si="106"/>
        <v>0</v>
      </c>
      <c r="AY78" s="21">
        <f t="shared" si="107"/>
        <v>0</v>
      </c>
      <c r="BA78" s="21">
        <f t="shared" si="108"/>
        <v>0</v>
      </c>
      <c r="BB78" s="21">
        <f t="shared" si="109"/>
        <v>0</v>
      </c>
      <c r="BC78" s="21">
        <f t="shared" si="110"/>
        <v>0</v>
      </c>
      <c r="BD78" s="21">
        <f t="shared" si="111"/>
        <v>0</v>
      </c>
      <c r="BF78" s="21">
        <v>0</v>
      </c>
      <c r="BG78" s="21">
        <v>0</v>
      </c>
      <c r="BH78" s="21">
        <v>0</v>
      </c>
      <c r="BI78" s="21">
        <v>0</v>
      </c>
      <c r="BK78" s="21">
        <v>0</v>
      </c>
      <c r="BL78" s="21">
        <v>0</v>
      </c>
      <c r="BM78" s="21">
        <v>0</v>
      </c>
      <c r="BN78" s="21">
        <v>0</v>
      </c>
    </row>
    <row r="79" spans="2:66" outlineLevel="2" x14ac:dyDescent="0.35">
      <c r="B79" s="2" t="s">
        <v>9</v>
      </c>
      <c r="C79" s="107">
        <v>7.2764365861951716E-2</v>
      </c>
      <c r="D79" s="107">
        <v>0.12898139388205612</v>
      </c>
      <c r="E79" s="107">
        <v>0.12898139388205612</v>
      </c>
      <c r="F79" s="107">
        <v>0.12898139388205612</v>
      </c>
      <c r="G79" s="30"/>
      <c r="H79" s="21">
        <f t="shared" si="112"/>
        <v>0.13470681458003164</v>
      </c>
      <c r="I79" s="21">
        <f t="shared" si="112"/>
        <v>0.19581005586592171</v>
      </c>
      <c r="J79" s="21">
        <f t="shared" si="112"/>
        <v>0.19581005586592171</v>
      </c>
      <c r="K79" s="21">
        <f t="shared" si="112"/>
        <v>0.19581005586592171</v>
      </c>
      <c r="M79" s="21">
        <f t="shared" si="113"/>
        <v>0.20837988826815668</v>
      </c>
      <c r="N79" s="21">
        <f t="shared" si="113"/>
        <v>-6.5638869423031987E-2</v>
      </c>
      <c r="O79" s="21">
        <f t="shared" si="113"/>
        <v>0.27330063069376309</v>
      </c>
      <c r="P79" s="21">
        <f t="shared" si="113"/>
        <v>0.27306704041111884</v>
      </c>
      <c r="R79" s="21">
        <f t="shared" si="114"/>
        <v>0.31553398058252391</v>
      </c>
      <c r="S79" s="21">
        <f t="shared" si="114"/>
        <v>0.72225000000000006</v>
      </c>
      <c r="T79" s="21">
        <f t="shared" si="114"/>
        <v>0.23628691983122363</v>
      </c>
      <c r="U79" s="21">
        <f t="shared" si="114"/>
        <v>0.23651376146788983</v>
      </c>
      <c r="W79" s="21">
        <f t="shared" si="84"/>
        <v>0.18415041293270074</v>
      </c>
      <c r="X79" s="21">
        <f t="shared" si="85"/>
        <v>2.6564087676005155E-2</v>
      </c>
      <c r="Y79" s="21">
        <f t="shared" si="86"/>
        <v>4.9413859623089529E-2</v>
      </c>
      <c r="Z79" s="21">
        <f t="shared" si="87"/>
        <v>1.3503487164267636E-2</v>
      </c>
      <c r="AB79" s="21">
        <f t="shared" si="88"/>
        <v>4.8078349903546425E-2</v>
      </c>
      <c r="AC79" s="21">
        <f t="shared" si="89"/>
        <v>-1.2726244343891358E-3</v>
      </c>
      <c r="AD79" s="21">
        <f t="shared" si="90"/>
        <v>2.6725113122171962E-2</v>
      </c>
      <c r="AE79" s="21">
        <f t="shared" si="91"/>
        <v>0.10058565153733512</v>
      </c>
      <c r="AG79" s="21">
        <f t="shared" si="92"/>
        <v>6.427863514087484E-2</v>
      </c>
      <c r="AH79" s="21">
        <f t="shared" si="93"/>
        <v>8.225966303270571E-2</v>
      </c>
      <c r="AI79" s="21">
        <f t="shared" si="94"/>
        <v>9.0621126566588606E-2</v>
      </c>
      <c r="AJ79" s="21">
        <f t="shared" si="95"/>
        <v>5.3478781428761613E-2</v>
      </c>
      <c r="AL79" s="21">
        <f t="shared" si="96"/>
        <v>-8.24797126513237E-2</v>
      </c>
      <c r="AM79" s="21">
        <f t="shared" si="97"/>
        <v>9.1967556253270688E-2</v>
      </c>
      <c r="AN79" s="21">
        <f t="shared" si="98"/>
        <v>0.16163657027402434</v>
      </c>
      <c r="AO79" s="21">
        <f t="shared" si="99"/>
        <v>0.16163657027402434</v>
      </c>
      <c r="AQ79" s="21">
        <f t="shared" si="100"/>
        <v>0.33376830506017097</v>
      </c>
      <c r="AR79" s="21">
        <f t="shared" si="101"/>
        <v>0.33473104109260787</v>
      </c>
      <c r="AS79" s="21">
        <f t="shared" si="102"/>
        <v>0.17360582672029601</v>
      </c>
      <c r="AT79" s="21">
        <f t="shared" si="103"/>
        <v>0.51212088270464218</v>
      </c>
      <c r="AV79" s="21">
        <f t="shared" si="104"/>
        <v>0.51212088270464218</v>
      </c>
      <c r="AW79" s="21">
        <f t="shared" si="105"/>
        <v>0.24854142357059517</v>
      </c>
      <c r="AX79" s="21">
        <f t="shared" si="106"/>
        <v>0.28844016302334174</v>
      </c>
      <c r="AY79" s="21">
        <f t="shared" si="107"/>
        <v>0</v>
      </c>
      <c r="BA79" s="21">
        <f t="shared" si="108"/>
        <v>0</v>
      </c>
      <c r="BB79" s="21">
        <f t="shared" si="109"/>
        <v>0</v>
      </c>
      <c r="BC79" s="21">
        <f t="shared" si="110"/>
        <v>0</v>
      </c>
      <c r="BD79" s="21">
        <f t="shared" si="111"/>
        <v>0</v>
      </c>
      <c r="BF79" s="21">
        <v>0</v>
      </c>
      <c r="BG79" s="21">
        <v>2.8612508986340712E-2</v>
      </c>
      <c r="BH79" s="21">
        <v>-7.5629043853343014E-2</v>
      </c>
      <c r="BI79" s="21">
        <v>0.24931703810208483</v>
      </c>
      <c r="BK79" s="21">
        <v>0.20194104960460102</v>
      </c>
      <c r="BL79" s="21">
        <v>0.33834218618954437</v>
      </c>
      <c r="BM79" s="21">
        <v>0.57808368331000159</v>
      </c>
      <c r="BN79" s="21">
        <v>0.16762573368626987</v>
      </c>
    </row>
    <row r="80" spans="2:66" outlineLevel="1" x14ac:dyDescent="0.35">
      <c r="B80" s="3" t="s">
        <v>14</v>
      </c>
      <c r="C80" s="106">
        <v>1.4670871107607411</v>
      </c>
      <c r="D80" s="106">
        <v>2.5841545132045725</v>
      </c>
      <c r="E80" s="106">
        <v>3.2455656286953096</v>
      </c>
      <c r="F80" s="106">
        <v>2.5594059405940595</v>
      </c>
      <c r="G80" s="30"/>
      <c r="H80" s="22">
        <f t="shared" si="112"/>
        <v>1.9878574852212814</v>
      </c>
      <c r="I80" s="22">
        <f t="shared" si="112"/>
        <v>1.0737930276036511</v>
      </c>
      <c r="J80" s="22">
        <f t="shared" si="112"/>
        <v>0.75981802989508873</v>
      </c>
      <c r="K80" s="22">
        <f t="shared" si="112"/>
        <v>0.35151478502751399</v>
      </c>
      <c r="M80" s="22">
        <f t="shared" si="113"/>
        <v>0.20977487834875141</v>
      </c>
      <c r="N80" s="22">
        <f t="shared" si="113"/>
        <v>0.42175319509996312</v>
      </c>
      <c r="O80" s="22">
        <f t="shared" si="113"/>
        <v>0.40786072276444196</v>
      </c>
      <c r="P80" s="22">
        <f t="shared" si="113"/>
        <v>0.41360178970917216</v>
      </c>
      <c r="R80" s="22">
        <f t="shared" si="114"/>
        <v>0.41676980198019797</v>
      </c>
      <c r="S80" s="22">
        <f t="shared" si="114"/>
        <v>0.2510630361805295</v>
      </c>
      <c r="T80" s="22">
        <f t="shared" si="114"/>
        <v>0.22753503709810396</v>
      </c>
      <c r="U80" s="22">
        <f t="shared" si="114"/>
        <v>0.19310628600367163</v>
      </c>
      <c r="W80" s="22">
        <f t="shared" si="84"/>
        <v>0.23367547499454022</v>
      </c>
      <c r="X80" s="22">
        <f t="shared" si="85"/>
        <v>0.17098476491458214</v>
      </c>
      <c r="Y80" s="22">
        <f t="shared" si="86"/>
        <v>0.26280603211429265</v>
      </c>
      <c r="Z80" s="22">
        <f t="shared" si="87"/>
        <v>0.14145112083830758</v>
      </c>
      <c r="AB80" s="22">
        <f t="shared" si="88"/>
        <v>0.11337025516526311</v>
      </c>
      <c r="AC80" s="22">
        <f t="shared" si="89"/>
        <v>0.11457378551787345</v>
      </c>
      <c r="AD80" s="22">
        <f t="shared" si="90"/>
        <v>8.941910218289939E-2</v>
      </c>
      <c r="AE80" s="22">
        <f t="shared" si="91"/>
        <v>0.17772561414925492</v>
      </c>
      <c r="AG80" s="22">
        <f t="shared" si="92"/>
        <v>0.20695725253259445</v>
      </c>
      <c r="AH80" s="22">
        <f t="shared" si="93"/>
        <v>0.58375593932748537</v>
      </c>
      <c r="AI80" s="22">
        <f t="shared" si="94"/>
        <v>0.77758176896107933</v>
      </c>
      <c r="AJ80" s="22">
        <f t="shared" si="95"/>
        <v>0.84984410151162293</v>
      </c>
      <c r="AL80" s="22">
        <f t="shared" si="96"/>
        <v>0.86773935544577752</v>
      </c>
      <c r="AM80" s="22">
        <f t="shared" si="97"/>
        <v>0.6584475807905612</v>
      </c>
      <c r="AN80" s="22">
        <f t="shared" si="98"/>
        <v>0.48895560396212634</v>
      </c>
      <c r="AO80" s="22">
        <f t="shared" si="99"/>
        <v>0.51866352318672049</v>
      </c>
      <c r="AQ80" s="22">
        <f t="shared" si="100"/>
        <v>0.49955162372666173</v>
      </c>
      <c r="AR80" s="22">
        <f t="shared" si="101"/>
        <v>0.48047068646124136</v>
      </c>
      <c r="AS80" s="22">
        <f t="shared" si="102"/>
        <v>0.45188551115880538</v>
      </c>
      <c r="AT80" s="22">
        <f t="shared" si="103"/>
        <v>0.26686944182975347</v>
      </c>
      <c r="AV80" s="22">
        <f t="shared" si="104"/>
        <v>0.21737465227849984</v>
      </c>
      <c r="AW80" s="22">
        <f t="shared" si="105"/>
        <v>7.6498302256999606E-2</v>
      </c>
      <c r="AX80" s="22">
        <f t="shared" si="106"/>
        <v>8.3821270600191733E-2</v>
      </c>
      <c r="AY80" s="22">
        <f t="shared" si="107"/>
        <v>7.5359441970845431E-2</v>
      </c>
      <c r="BA80" s="22">
        <f t="shared" si="108"/>
        <v>7.4601080711127477E-2</v>
      </c>
      <c r="BB80" s="22">
        <f t="shared" si="109"/>
        <v>7.4445560115253384E-2</v>
      </c>
      <c r="BC80" s="22">
        <f t="shared" si="110"/>
        <v>8.6720939401366159E-2</v>
      </c>
      <c r="BD80" s="22">
        <f t="shared" si="111"/>
        <v>6.7381664432298649E-2</v>
      </c>
      <c r="BF80" s="22">
        <v>6.9458069884382301E-2</v>
      </c>
      <c r="BG80" s="22">
        <v>9.9730814160191139E-2</v>
      </c>
      <c r="BH80" s="22">
        <v>7.2309298870917971E-2</v>
      </c>
      <c r="BI80" s="22">
        <v>0.19449972947905403</v>
      </c>
      <c r="BK80" s="22">
        <v>0.19011507280900597</v>
      </c>
      <c r="BL80" s="22">
        <v>0.17635757368630101</v>
      </c>
      <c r="BM80" s="22">
        <v>0.18428584491587396</v>
      </c>
      <c r="BN80" s="22">
        <v>0.11361623481928729</v>
      </c>
    </row>
    <row r="81" spans="2:66" outlineLevel="2" x14ac:dyDescent="0.35">
      <c r="B81" s="2" t="s">
        <v>15</v>
      </c>
      <c r="C81" s="107">
        <v>2.5787728026533996</v>
      </c>
      <c r="D81" s="107">
        <v>4.721393034825871</v>
      </c>
      <c r="E81" s="107">
        <v>5.2769485903814264</v>
      </c>
      <c r="F81" s="107">
        <v>3.9337772844987051</v>
      </c>
      <c r="G81" s="30"/>
      <c r="H81" s="21">
        <f t="shared" si="112"/>
        <v>2.5912882298424469</v>
      </c>
      <c r="I81" s="21">
        <f t="shared" si="112"/>
        <v>1.3469565217391306</v>
      </c>
      <c r="J81" s="21">
        <f t="shared" si="112"/>
        <v>1.2006605019815058</v>
      </c>
      <c r="K81" s="21">
        <f t="shared" si="112"/>
        <v>0.47720455908818238</v>
      </c>
      <c r="M81" s="21">
        <f t="shared" si="113"/>
        <v>0.28464516129032269</v>
      </c>
      <c r="N81" s="21">
        <f t="shared" si="113"/>
        <v>0.43942200815116728</v>
      </c>
      <c r="O81" s="21">
        <f t="shared" si="113"/>
        <v>0.39534185725433679</v>
      </c>
      <c r="P81" s="21">
        <f t="shared" si="113"/>
        <v>0.40578680203045692</v>
      </c>
      <c r="R81" s="21">
        <f t="shared" si="114"/>
        <v>0.39147247890719172</v>
      </c>
      <c r="S81" s="21">
        <f t="shared" si="114"/>
        <v>0.25246675246675232</v>
      </c>
      <c r="T81" s="21">
        <f t="shared" si="114"/>
        <v>0.2564422456442248</v>
      </c>
      <c r="U81" s="21">
        <f t="shared" si="114"/>
        <v>0.1525601213259189</v>
      </c>
      <c r="W81" s="21">
        <f t="shared" si="84"/>
        <v>0.17883567329555716</v>
      </c>
      <c r="X81" s="21">
        <f t="shared" si="85"/>
        <v>0.10960780955643101</v>
      </c>
      <c r="Y81" s="21">
        <f t="shared" si="86"/>
        <v>0.10912141340820369</v>
      </c>
      <c r="Z81" s="21">
        <f t="shared" si="87"/>
        <v>6.6762743193709451E-2</v>
      </c>
      <c r="AB81" s="21">
        <f t="shared" si="88"/>
        <v>7.3081868838405395E-2</v>
      </c>
      <c r="AC81" s="21">
        <f t="shared" si="89"/>
        <v>8.1926223182589686E-2</v>
      </c>
      <c r="AD81" s="21">
        <f t="shared" si="90"/>
        <v>0.12181644182385076</v>
      </c>
      <c r="AE81" s="21">
        <f t="shared" si="91"/>
        <v>0.2319236417033772</v>
      </c>
      <c r="AG81" s="21">
        <f t="shared" si="92"/>
        <v>0.2670974920825131</v>
      </c>
      <c r="AH81" s="21">
        <f t="shared" si="93"/>
        <v>0.69529801135553071</v>
      </c>
      <c r="AI81" s="21">
        <f t="shared" si="94"/>
        <v>0.84557912986048045</v>
      </c>
      <c r="AJ81" s="21">
        <f t="shared" si="95"/>
        <v>0.82141750303954963</v>
      </c>
      <c r="AL81" s="21">
        <f t="shared" si="96"/>
        <v>0.84440616520867806</v>
      </c>
      <c r="AM81" s="21">
        <f t="shared" si="97"/>
        <v>0.61437935996364779</v>
      </c>
      <c r="AN81" s="21">
        <f t="shared" si="98"/>
        <v>0.45369148531681236</v>
      </c>
      <c r="AO81" s="21">
        <f t="shared" si="99"/>
        <v>0.52792429616638104</v>
      </c>
      <c r="AQ81" s="21">
        <f t="shared" si="100"/>
        <v>0.46643307980613113</v>
      </c>
      <c r="AR81" s="21">
        <f t="shared" si="101"/>
        <v>0.44747925440974101</v>
      </c>
      <c r="AS81" s="21">
        <f t="shared" si="102"/>
        <v>0.45444847888075168</v>
      </c>
      <c r="AT81" s="21">
        <f t="shared" si="103"/>
        <v>0.25076667409069908</v>
      </c>
      <c r="AV81" s="21">
        <f t="shared" si="104"/>
        <v>0.25837308624091526</v>
      </c>
      <c r="AW81" s="21">
        <f t="shared" si="105"/>
        <v>9.22087462548975E-2</v>
      </c>
      <c r="AX81" s="21">
        <f t="shared" si="106"/>
        <v>6.9471086036671403E-2</v>
      </c>
      <c r="AY81" s="21">
        <f t="shared" si="107"/>
        <v>8.1397419390187187E-2</v>
      </c>
      <c r="BA81" s="21">
        <f t="shared" si="108"/>
        <v>4.9605694929606869E-2</v>
      </c>
      <c r="BB81" s="21">
        <f t="shared" si="109"/>
        <v>5.5462871988974483E-2</v>
      </c>
      <c r="BC81" s="21">
        <f t="shared" si="110"/>
        <v>0.1021556072825105</v>
      </c>
      <c r="BD81" s="21">
        <f t="shared" si="111"/>
        <v>7.6708233848648222E-2</v>
      </c>
      <c r="BF81" s="21">
        <v>7.9212102111566596E-2</v>
      </c>
      <c r="BG81" s="21">
        <v>9.7924554235234051E-2</v>
      </c>
      <c r="BH81" s="21">
        <v>6.5865755670294401E-2</v>
      </c>
      <c r="BI81" s="21">
        <v>0.14362180825720983</v>
      </c>
      <c r="BK81" s="21">
        <v>0.13843251546283364</v>
      </c>
      <c r="BL81" s="21">
        <v>0.11691400737469837</v>
      </c>
      <c r="BM81" s="21">
        <v>0.12349566662176126</v>
      </c>
      <c r="BN81" s="21">
        <v>5.8973594066637158E-2</v>
      </c>
    </row>
    <row r="82" spans="2:66" outlineLevel="2" x14ac:dyDescent="0.35">
      <c r="B82" s="2" t="s">
        <v>16</v>
      </c>
      <c r="C82" s="107">
        <v>0.45980465815176558</v>
      </c>
      <c r="D82" s="107">
        <v>0.64763335837716007</v>
      </c>
      <c r="E82" s="107">
        <v>1.4049586776859504</v>
      </c>
      <c r="F82" s="107">
        <v>0.64745239320638193</v>
      </c>
      <c r="G82" s="30"/>
      <c r="H82" s="21">
        <f t="shared" si="112"/>
        <v>0.64745239320638182</v>
      </c>
      <c r="I82" s="21">
        <f t="shared" si="112"/>
        <v>0.21431828545371645</v>
      </c>
      <c r="J82" s="21">
        <f t="shared" si="112"/>
        <v>-0.28272414870353013</v>
      </c>
      <c r="K82" s="21">
        <f t="shared" si="112"/>
        <v>-0.17213370821618235</v>
      </c>
      <c r="M82" s="21">
        <f t="shared" si="113"/>
        <v>-0.15276476101218373</v>
      </c>
      <c r="N82" s="21">
        <f t="shared" si="113"/>
        <v>0.31430717236199768</v>
      </c>
      <c r="O82" s="21">
        <f t="shared" si="113"/>
        <v>0.49869337979094075</v>
      </c>
      <c r="P82" s="21">
        <f t="shared" si="113"/>
        <v>0.47169811320754707</v>
      </c>
      <c r="R82" s="21">
        <f t="shared" si="114"/>
        <v>0.60250737463126836</v>
      </c>
      <c r="S82" s="21">
        <f t="shared" si="114"/>
        <v>0.24171428571428577</v>
      </c>
      <c r="T82" s="21">
        <f t="shared" si="114"/>
        <v>3.2258064516129004E-2</v>
      </c>
      <c r="U82" s="21">
        <f t="shared" si="114"/>
        <v>0.48102564102564083</v>
      </c>
      <c r="W82" s="21">
        <f t="shared" si="84"/>
        <v>0.58329498389323509</v>
      </c>
      <c r="X82" s="21">
        <f t="shared" si="85"/>
        <v>0.58329498389323509</v>
      </c>
      <c r="Y82" s="21">
        <f t="shared" si="86"/>
        <v>1.5264639639639639</v>
      </c>
      <c r="Z82" s="21">
        <f t="shared" si="87"/>
        <v>0.55418975069252085</v>
      </c>
      <c r="AB82" s="21">
        <f t="shared" si="88"/>
        <v>0.30460688853364326</v>
      </c>
      <c r="AC82" s="21">
        <f t="shared" si="89"/>
        <v>0.26827496003487861</v>
      </c>
      <c r="AD82" s="21">
        <f t="shared" si="90"/>
        <v>-2.7523958101181245E-2</v>
      </c>
      <c r="AE82" s="21">
        <f t="shared" si="91"/>
        <v>-2.7848947309791705E-2</v>
      </c>
      <c r="AG82" s="21">
        <f t="shared" si="92"/>
        <v>-2.7848947309791705E-2</v>
      </c>
      <c r="AH82" s="21">
        <f t="shared" si="93"/>
        <v>0.13578549329666556</v>
      </c>
      <c r="AI82" s="21">
        <f t="shared" si="94"/>
        <v>0.49444253466254162</v>
      </c>
      <c r="AJ82" s="21">
        <f t="shared" si="95"/>
        <v>0.98647874412742098</v>
      </c>
      <c r="AL82" s="21">
        <f t="shared" si="96"/>
        <v>0.98647874412742076</v>
      </c>
      <c r="AM82" s="21">
        <f t="shared" si="97"/>
        <v>0.92261904761904767</v>
      </c>
      <c r="AN82" s="21">
        <f t="shared" si="98"/>
        <v>0.67029596687624604</v>
      </c>
      <c r="AO82" s="21">
        <f t="shared" si="99"/>
        <v>0.47784956160590619</v>
      </c>
      <c r="AQ82" s="21">
        <f t="shared" si="100"/>
        <v>0.65603368712505761</v>
      </c>
      <c r="AR82" s="21">
        <f t="shared" si="101"/>
        <v>0.64653408196463236</v>
      </c>
      <c r="AS82" s="21">
        <f t="shared" si="102"/>
        <v>0.44041498347410934</v>
      </c>
      <c r="AT82" s="21">
        <f t="shared" si="103"/>
        <v>0.34024199843871994</v>
      </c>
      <c r="AV82" s="21">
        <f t="shared" si="104"/>
        <v>4.5839283848270629E-2</v>
      </c>
      <c r="AW82" s="21">
        <f t="shared" si="105"/>
        <v>6.979412327108081E-3</v>
      </c>
      <c r="AX82" s="21">
        <f t="shared" si="106"/>
        <v>0.14867104340620818</v>
      </c>
      <c r="AY82" s="21">
        <f t="shared" si="107"/>
        <v>4.9684014328566839E-2</v>
      </c>
      <c r="BA82" s="21">
        <f t="shared" si="108"/>
        <v>0.20043297252289749</v>
      </c>
      <c r="BB82" s="21">
        <f t="shared" si="109"/>
        <v>0.16555369180618396</v>
      </c>
      <c r="BC82" s="21">
        <f t="shared" si="110"/>
        <v>2.177954110368141E-2</v>
      </c>
      <c r="BD82" s="21">
        <f t="shared" si="111"/>
        <v>2.6523874261298985E-2</v>
      </c>
      <c r="BF82" s="21">
        <v>2.6523874261298985E-2</v>
      </c>
      <c r="BG82" s="21">
        <v>3.4430324752905639E-2</v>
      </c>
      <c r="BH82" s="21">
        <v>2.8402302595851081E-2</v>
      </c>
      <c r="BI82" s="21">
        <v>0.33217113976053381</v>
      </c>
      <c r="BK82" s="21">
        <v>0.28503473066839624</v>
      </c>
      <c r="BL82" s="21">
        <v>0.38899097018059625</v>
      </c>
      <c r="BM82" s="21">
        <v>0.40885567935787082</v>
      </c>
      <c r="BN82" s="21">
        <v>0.14191807502688225</v>
      </c>
    </row>
    <row r="83" spans="2:66" outlineLevel="2" x14ac:dyDescent="0.35">
      <c r="B83" s="52" t="s">
        <v>260</v>
      </c>
      <c r="C83" s="105" t="s">
        <v>206</v>
      </c>
      <c r="D83" s="105" t="s">
        <v>206</v>
      </c>
      <c r="E83" s="105" t="s">
        <v>206</v>
      </c>
      <c r="F83" s="105" t="s">
        <v>206</v>
      </c>
      <c r="G83" s="30"/>
      <c r="H83" s="105" t="s">
        <v>206</v>
      </c>
      <c r="I83" s="105" t="s">
        <v>206</v>
      </c>
      <c r="J83" s="105" t="s">
        <v>206</v>
      </c>
      <c r="K83" s="105" t="s">
        <v>206</v>
      </c>
      <c r="M83" s="105" t="s">
        <v>206</v>
      </c>
      <c r="N83" s="105" t="s">
        <v>206</v>
      </c>
      <c r="O83" s="105" t="s">
        <v>206</v>
      </c>
      <c r="P83" s="105" t="s">
        <v>206</v>
      </c>
      <c r="R83" s="105" t="s">
        <v>206</v>
      </c>
      <c r="S83" s="105" t="s">
        <v>206</v>
      </c>
      <c r="T83" s="105" t="s">
        <v>206</v>
      </c>
      <c r="U83" s="105" t="s">
        <v>206</v>
      </c>
      <c r="W83" s="105" t="s">
        <v>206</v>
      </c>
      <c r="X83" s="105" t="s">
        <v>206</v>
      </c>
      <c r="Y83" s="105" t="s">
        <v>206</v>
      </c>
      <c r="Z83" s="105" t="s">
        <v>206</v>
      </c>
      <c r="AB83" s="105" t="s">
        <v>206</v>
      </c>
      <c r="AC83" s="105" t="s">
        <v>206</v>
      </c>
      <c r="AD83" s="105" t="s">
        <v>206</v>
      </c>
      <c r="AE83" s="105" t="s">
        <v>206</v>
      </c>
      <c r="AG83" s="105" t="s">
        <v>206</v>
      </c>
      <c r="AH83" s="105" t="s">
        <v>206</v>
      </c>
      <c r="AI83" s="105" t="s">
        <v>206</v>
      </c>
      <c r="AJ83" s="105" t="s">
        <v>206</v>
      </c>
      <c r="AL83" s="105" t="s">
        <v>206</v>
      </c>
      <c r="AM83" s="105" t="s">
        <v>206</v>
      </c>
      <c r="AN83" s="105" t="s">
        <v>206</v>
      </c>
      <c r="AO83" s="105" t="s">
        <v>206</v>
      </c>
      <c r="AQ83" s="105" t="s">
        <v>206</v>
      </c>
      <c r="AR83" s="105" t="s">
        <v>206</v>
      </c>
      <c r="AS83" s="105" t="s">
        <v>206</v>
      </c>
      <c r="AT83" s="105" t="s">
        <v>206</v>
      </c>
      <c r="AV83" s="105" t="s">
        <v>206</v>
      </c>
      <c r="AW83" s="105" t="s">
        <v>206</v>
      </c>
      <c r="AX83" s="105" t="s">
        <v>206</v>
      </c>
      <c r="AY83" s="105" t="s">
        <v>206</v>
      </c>
      <c r="BA83" s="105" t="s">
        <v>206</v>
      </c>
      <c r="BB83" s="105" t="s">
        <v>206</v>
      </c>
      <c r="BC83" s="105" t="s">
        <v>206</v>
      </c>
      <c r="BD83" s="105" t="s">
        <v>206</v>
      </c>
      <c r="BF83" s="105" t="s">
        <v>206</v>
      </c>
      <c r="BG83" s="105" t="s">
        <v>206</v>
      </c>
      <c r="BH83" s="105" t="s">
        <v>206</v>
      </c>
      <c r="BI83" s="105" t="s">
        <v>206</v>
      </c>
      <c r="BK83" s="105" t="s">
        <v>206</v>
      </c>
      <c r="BL83" s="21">
        <v>1.0471417965850036</v>
      </c>
      <c r="BM83" s="21">
        <v>1.0471417965850036</v>
      </c>
      <c r="BN83" s="21">
        <v>0.55089988751406094</v>
      </c>
    </row>
    <row r="84" spans="2:66" outlineLevel="2" x14ac:dyDescent="0.35">
      <c r="B84" s="52" t="s">
        <v>284</v>
      </c>
      <c r="C84" s="105"/>
      <c r="D84" s="105"/>
      <c r="E84" s="105"/>
      <c r="F84" s="105"/>
      <c r="G84" s="30"/>
      <c r="H84" s="105"/>
      <c r="I84" s="105"/>
      <c r="J84" s="105"/>
      <c r="K84" s="105"/>
      <c r="M84" s="105"/>
      <c r="N84" s="105"/>
      <c r="O84" s="105"/>
      <c r="P84" s="105"/>
      <c r="R84" s="105"/>
      <c r="S84" s="105"/>
      <c r="T84" s="105"/>
      <c r="U84" s="105"/>
      <c r="W84" s="105"/>
      <c r="X84" s="105"/>
      <c r="Y84" s="105"/>
      <c r="Z84" s="105"/>
      <c r="AB84" s="105"/>
      <c r="AC84" s="105"/>
      <c r="AD84" s="105"/>
      <c r="AE84" s="105"/>
      <c r="AG84" s="105"/>
      <c r="AH84" s="105"/>
      <c r="AI84" s="105"/>
      <c r="AJ84" s="105"/>
      <c r="AL84" s="105"/>
      <c r="AM84" s="105"/>
      <c r="AN84" s="105"/>
      <c r="AO84" s="105"/>
      <c r="AQ84" s="105"/>
      <c r="AR84" s="105"/>
      <c r="AS84" s="105"/>
      <c r="AT84" s="105"/>
      <c r="AV84" s="105"/>
      <c r="AW84" s="105"/>
      <c r="AX84" s="105"/>
      <c r="AY84" s="105"/>
      <c r="BA84" s="105"/>
      <c r="BB84" s="105"/>
      <c r="BC84" s="105"/>
      <c r="BD84" s="105"/>
      <c r="BF84" s="105"/>
      <c r="BG84" s="105"/>
      <c r="BH84" s="105"/>
      <c r="BI84" s="105"/>
      <c r="BK84" s="105"/>
      <c r="BL84" s="105"/>
      <c r="BM84" s="21"/>
      <c r="BN84" s="105" t="s">
        <v>206</v>
      </c>
    </row>
    <row r="85" spans="2:66" outlineLevel="1" x14ac:dyDescent="0.35">
      <c r="B85" s="3" t="s">
        <v>10</v>
      </c>
      <c r="C85" s="108" t="s">
        <v>206</v>
      </c>
      <c r="D85" s="108" t="s">
        <v>206</v>
      </c>
      <c r="E85" s="108" t="s">
        <v>206</v>
      </c>
      <c r="F85" s="108" t="s">
        <v>206</v>
      </c>
      <c r="G85" s="30"/>
      <c r="H85" s="64" t="s">
        <v>206</v>
      </c>
      <c r="I85" s="64" t="s">
        <v>206</v>
      </c>
      <c r="J85" s="64" t="s">
        <v>206</v>
      </c>
      <c r="K85" s="64" t="s">
        <v>206</v>
      </c>
      <c r="M85" s="64" t="s">
        <v>206</v>
      </c>
      <c r="N85" s="64" t="s">
        <v>206</v>
      </c>
      <c r="O85" s="64" t="s">
        <v>206</v>
      </c>
      <c r="P85" s="64" t="s">
        <v>206</v>
      </c>
      <c r="R85" s="64" t="s">
        <v>206</v>
      </c>
      <c r="S85" s="22">
        <f>S18/N18-1</f>
        <v>2.1850000000000001</v>
      </c>
      <c r="T85" s="22">
        <f>T18/O18-1</f>
        <v>0.8847776695877958</v>
      </c>
      <c r="U85" s="22">
        <f>U18/P18-1</f>
        <v>0.59732701013149359</v>
      </c>
      <c r="W85" s="22">
        <f t="shared" ref="W85:Z87" si="115">W18/R18-1</f>
        <v>0.68245221284656443</v>
      </c>
      <c r="X85" s="22">
        <f t="shared" si="115"/>
        <v>0.39431996574853723</v>
      </c>
      <c r="Y85" s="22">
        <f t="shared" si="115"/>
        <v>0.93318408816945064</v>
      </c>
      <c r="Z85" s="22">
        <f t="shared" si="115"/>
        <v>0.5319838056680164</v>
      </c>
      <c r="AB85" s="22">
        <f t="shared" ref="AB85:AE87" si="116">AB18/W18-1</f>
        <v>0.16192425793244625</v>
      </c>
      <c r="AC85" s="22">
        <f t="shared" si="116"/>
        <v>0.17420675537359265</v>
      </c>
      <c r="AD85" s="22">
        <f t="shared" si="116"/>
        <v>1.3361838588989983E-3</v>
      </c>
      <c r="AE85" s="22">
        <f t="shared" si="116"/>
        <v>-0.10332980972515859</v>
      </c>
      <c r="AG85" s="22">
        <f t="shared" ref="AG85:AJ87" si="117">AG18/AB18-1</f>
        <v>-0.12209302325581395</v>
      </c>
      <c r="AH85" s="22">
        <f t="shared" si="117"/>
        <v>-0.13493723849372385</v>
      </c>
      <c r="AI85" s="22">
        <f t="shared" si="117"/>
        <v>-0.37781336180055158</v>
      </c>
      <c r="AJ85" s="22">
        <f t="shared" si="117"/>
        <v>-0.31289910600255433</v>
      </c>
      <c r="AL85" s="22">
        <f t="shared" ref="AL85:AO87" si="118">AL18/AG18-1</f>
        <v>-0.17409191250250855</v>
      </c>
      <c r="AM85" s="22">
        <f t="shared" si="118"/>
        <v>-0.14641273679967759</v>
      </c>
      <c r="AN85" s="22">
        <f t="shared" si="118"/>
        <v>0.21118101229625408</v>
      </c>
      <c r="AO85" s="22">
        <f t="shared" si="118"/>
        <v>0.46525593365742091</v>
      </c>
      <c r="AQ85" s="22">
        <f t="shared" ref="AQ85:AT87" si="119">AQ18/AL18-1</f>
        <v>0.24504920422791887</v>
      </c>
      <c r="AR85" s="22">
        <f t="shared" si="119"/>
        <v>0.38885609727304926</v>
      </c>
      <c r="AS85" s="22">
        <f t="shared" si="119"/>
        <v>0.76885845826938959</v>
      </c>
      <c r="AT85" s="22">
        <f t="shared" si="119"/>
        <v>1.2045277127244343</v>
      </c>
      <c r="AV85" s="22">
        <f t="shared" ref="AV85:AY87" si="120">AV18/AQ18-1</f>
        <v>1.5167837626854022</v>
      </c>
      <c r="AW85" s="22">
        <f t="shared" si="120"/>
        <v>1.72435189120272</v>
      </c>
      <c r="AX85" s="22">
        <f t="shared" si="120"/>
        <v>1.234917245061399</v>
      </c>
      <c r="AY85" s="22">
        <f t="shared" si="120"/>
        <v>0.50947237960339908</v>
      </c>
      <c r="BA85" s="22">
        <f t="shared" ref="BA85:BD88" si="121">BA18/AV18-1</f>
        <v>0.42757444168734482</v>
      </c>
      <c r="BB85" s="22">
        <f t="shared" si="121"/>
        <v>0.2410769998752027</v>
      </c>
      <c r="BC85" s="22">
        <f t="shared" si="121"/>
        <v>0.52612876254180607</v>
      </c>
      <c r="BD85" s="22">
        <f t="shared" si="121"/>
        <v>0.41721893144097111</v>
      </c>
      <c r="BF85" s="22">
        <v>0.31260184682237924</v>
      </c>
      <c r="BG85" s="22">
        <v>0.22353503104653205</v>
      </c>
      <c r="BH85" s="22">
        <v>2.3851918523881244E-2</v>
      </c>
      <c r="BI85" s="22">
        <v>9.9524105110697203E-2</v>
      </c>
      <c r="BK85" s="22">
        <v>0.17454996896337671</v>
      </c>
      <c r="BL85" s="22">
        <v>0.33829179593597836</v>
      </c>
      <c r="BM85" s="22">
        <v>0.31225394641287307</v>
      </c>
      <c r="BN85" s="22">
        <v>0.52450131727512228</v>
      </c>
    </row>
    <row r="86" spans="2:66" outlineLevel="2" x14ac:dyDescent="0.35">
      <c r="B86" s="2" t="s">
        <v>11</v>
      </c>
      <c r="C86" s="105" t="s">
        <v>206</v>
      </c>
      <c r="D86" s="105" t="s">
        <v>206</v>
      </c>
      <c r="E86" s="105" t="s">
        <v>206</v>
      </c>
      <c r="F86" s="105" t="s">
        <v>206</v>
      </c>
      <c r="G86" s="30"/>
      <c r="H86" s="63" t="s">
        <v>206</v>
      </c>
      <c r="I86" s="63" t="s">
        <v>206</v>
      </c>
      <c r="J86" s="63" t="s">
        <v>206</v>
      </c>
      <c r="K86" s="63" t="s">
        <v>206</v>
      </c>
      <c r="M86" s="63" t="s">
        <v>206</v>
      </c>
      <c r="N86" s="63" t="s">
        <v>206</v>
      </c>
      <c r="O86" s="63" t="s">
        <v>206</v>
      </c>
      <c r="P86" s="63" t="s">
        <v>206</v>
      </c>
      <c r="R86" s="63" t="s">
        <v>206</v>
      </c>
      <c r="S86" s="63" t="s">
        <v>206</v>
      </c>
      <c r="T86" s="63" t="s">
        <v>206</v>
      </c>
      <c r="U86" s="63" t="s">
        <v>206</v>
      </c>
      <c r="W86" s="21">
        <f t="shared" si="115"/>
        <v>1.9480198019801982</v>
      </c>
      <c r="X86" s="21">
        <f t="shared" si="115"/>
        <v>1.9480198019801982</v>
      </c>
      <c r="Y86" s="21">
        <f t="shared" si="115"/>
        <v>1.9480198019801982</v>
      </c>
      <c r="Z86" s="21">
        <f t="shared" si="115"/>
        <v>3.1947194719471943</v>
      </c>
      <c r="AB86" s="21">
        <f t="shared" si="116"/>
        <v>0.42289392667226422</v>
      </c>
      <c r="AC86" s="21">
        <f t="shared" si="116"/>
        <v>0.45647914917436361</v>
      </c>
      <c r="AD86" s="21">
        <f t="shared" si="116"/>
        <v>0.42289392667226444</v>
      </c>
      <c r="AE86" s="21">
        <f t="shared" si="116"/>
        <v>-0.23839496459480725</v>
      </c>
      <c r="AG86" s="21">
        <f t="shared" si="117"/>
        <v>-0.23839496459480725</v>
      </c>
      <c r="AH86" s="21">
        <f t="shared" si="117"/>
        <v>-0.21944657955418911</v>
      </c>
      <c r="AI86" s="21">
        <f t="shared" si="117"/>
        <v>-0.29838709677419373</v>
      </c>
      <c r="AJ86" s="21">
        <f t="shared" si="117"/>
        <v>-7.8770661157024913E-2</v>
      </c>
      <c r="AL86" s="21">
        <f t="shared" si="118"/>
        <v>0.24070247933884303</v>
      </c>
      <c r="AM86" s="21">
        <f t="shared" si="118"/>
        <v>0.2417528311176762</v>
      </c>
      <c r="AN86" s="21">
        <f t="shared" si="118"/>
        <v>0.41407345107933891</v>
      </c>
      <c r="AO86" s="21">
        <f t="shared" si="118"/>
        <v>0.91225119147743228</v>
      </c>
      <c r="AQ86" s="21">
        <f t="shared" si="119"/>
        <v>0.41985845129059118</v>
      </c>
      <c r="AR86" s="21">
        <f t="shared" si="119"/>
        <v>0.35229976209357639</v>
      </c>
      <c r="AS86" s="21">
        <f t="shared" si="119"/>
        <v>0.90285487708168088</v>
      </c>
      <c r="AT86" s="21">
        <f t="shared" si="119"/>
        <v>0.67292185896496148</v>
      </c>
      <c r="AV86" s="21">
        <f t="shared" si="120"/>
        <v>0.67292185896496148</v>
      </c>
      <c r="AW86" s="21">
        <f t="shared" si="120"/>
        <v>0.67292185896496148</v>
      </c>
      <c r="AX86" s="21">
        <f t="shared" si="120"/>
        <v>0.18889351948322597</v>
      </c>
      <c r="AY86" s="21">
        <f t="shared" si="120"/>
        <v>0</v>
      </c>
      <c r="BA86" s="21">
        <f t="shared" si="121"/>
        <v>0</v>
      </c>
      <c r="BB86" s="21">
        <f t="shared" si="121"/>
        <v>0</v>
      </c>
      <c r="BC86" s="21">
        <f t="shared" si="121"/>
        <v>0.20094645517483101</v>
      </c>
      <c r="BD86" s="21">
        <f t="shared" si="121"/>
        <v>-4.241521339058818E-2</v>
      </c>
      <c r="BF86" s="21">
        <v>-4.241521339058818E-2</v>
      </c>
      <c r="BG86" s="21">
        <v>-4.241521339058818E-2</v>
      </c>
      <c r="BH86" s="21">
        <v>-0.20264156450671333</v>
      </c>
      <c r="BI86" s="21">
        <v>4.127390866660563E-2</v>
      </c>
      <c r="BK86" s="21">
        <v>0.37311247368902722</v>
      </c>
      <c r="BL86" s="21">
        <v>0.37311247368902722</v>
      </c>
      <c r="BM86" s="21">
        <v>0.37311247368902722</v>
      </c>
      <c r="BN86" s="21">
        <v>0.31868518193004047</v>
      </c>
    </row>
    <row r="87" spans="2:66" outlineLevel="2" x14ac:dyDescent="0.35">
      <c r="B87" s="2" t="s">
        <v>12</v>
      </c>
      <c r="C87" s="105" t="s">
        <v>206</v>
      </c>
      <c r="D87" s="105" t="s">
        <v>206</v>
      </c>
      <c r="E87" s="105" t="s">
        <v>206</v>
      </c>
      <c r="F87" s="105" t="s">
        <v>206</v>
      </c>
      <c r="G87" s="30"/>
      <c r="H87" s="63" t="s">
        <v>206</v>
      </c>
      <c r="I87" s="63" t="s">
        <v>206</v>
      </c>
      <c r="J87" s="63" t="s">
        <v>206</v>
      </c>
      <c r="K87" s="63" t="s">
        <v>206</v>
      </c>
      <c r="M87" s="63" t="s">
        <v>206</v>
      </c>
      <c r="N87" s="63" t="s">
        <v>206</v>
      </c>
      <c r="O87" s="63" t="s">
        <v>206</v>
      </c>
      <c r="P87" s="63" t="s">
        <v>206</v>
      </c>
      <c r="R87" s="63" t="s">
        <v>206</v>
      </c>
      <c r="S87" s="21">
        <f>S20/N20-1</f>
        <v>1.6340909090909093</v>
      </c>
      <c r="T87" s="21">
        <f>T20/O20-1</f>
        <v>0.49139889646218737</v>
      </c>
      <c r="U87" s="21">
        <f>U20/P20-1</f>
        <v>0.33606380685492554</v>
      </c>
      <c r="W87" s="21">
        <f t="shared" si="115"/>
        <v>0.34863982589771481</v>
      </c>
      <c r="X87" s="21">
        <f t="shared" si="115"/>
        <v>6.9370146678170874E-2</v>
      </c>
      <c r="Y87" s="21">
        <f t="shared" si="115"/>
        <v>0.66550598476605005</v>
      </c>
      <c r="Z87" s="21">
        <f t="shared" si="115"/>
        <v>1.1293965795418082E-2</v>
      </c>
      <c r="AB87" s="21">
        <f t="shared" si="116"/>
        <v>1.1457156688720271E-2</v>
      </c>
      <c r="AC87" s="21">
        <f t="shared" si="116"/>
        <v>1.1457156688720271E-2</v>
      </c>
      <c r="AD87" s="21">
        <f t="shared" si="116"/>
        <v>-0.19547889716451061</v>
      </c>
      <c r="AE87" s="21">
        <f t="shared" si="116"/>
        <v>6.222080408423647E-3</v>
      </c>
      <c r="AG87" s="21">
        <f t="shared" si="117"/>
        <v>-2.7760051052967416E-2</v>
      </c>
      <c r="AH87" s="21">
        <f t="shared" si="117"/>
        <v>-6.4773452456924008E-2</v>
      </c>
      <c r="AI87" s="21">
        <f t="shared" si="117"/>
        <v>-0.44339775864869257</v>
      </c>
      <c r="AJ87" s="21">
        <f t="shared" si="117"/>
        <v>-0.45663548438243229</v>
      </c>
      <c r="AL87" s="21">
        <f t="shared" si="118"/>
        <v>-0.4376435838529702</v>
      </c>
      <c r="AM87" s="21">
        <f t="shared" si="118"/>
        <v>-0.41538723984988069</v>
      </c>
      <c r="AN87" s="21">
        <f t="shared" si="118"/>
        <v>0</v>
      </c>
      <c r="AO87" s="21">
        <f t="shared" si="118"/>
        <v>0</v>
      </c>
      <c r="AQ87" s="21">
        <f t="shared" si="119"/>
        <v>0</v>
      </c>
      <c r="AR87" s="21">
        <f t="shared" si="119"/>
        <v>0.44266121972570782</v>
      </c>
      <c r="AS87" s="21">
        <f t="shared" si="119"/>
        <v>0.57163700029180098</v>
      </c>
      <c r="AT87" s="21">
        <f t="shared" si="119"/>
        <v>1.1604902246863151</v>
      </c>
      <c r="AV87" s="21">
        <f t="shared" si="120"/>
        <v>1.2150569010796617</v>
      </c>
      <c r="AW87" s="21">
        <f t="shared" si="120"/>
        <v>1.7030744336569574</v>
      </c>
      <c r="AX87" s="21">
        <f t="shared" si="120"/>
        <v>1.747864834756776</v>
      </c>
      <c r="AY87" s="21">
        <f t="shared" si="120"/>
        <v>1.0818476499189624</v>
      </c>
      <c r="BA87" s="21">
        <f t="shared" si="121"/>
        <v>0.93610854959820844</v>
      </c>
      <c r="BB87" s="21">
        <f t="shared" si="121"/>
        <v>0.25658485483388227</v>
      </c>
      <c r="BC87" s="21">
        <f t="shared" si="121"/>
        <v>0.74513513513513541</v>
      </c>
      <c r="BD87" s="21">
        <f t="shared" si="121"/>
        <v>0.67561956662774092</v>
      </c>
      <c r="BF87" s="21">
        <v>0.75736544873103373</v>
      </c>
      <c r="BG87" s="21">
        <v>0.53802179479545043</v>
      </c>
      <c r="BH87" s="21">
        <v>1.6377574725104482E-2</v>
      </c>
      <c r="BI87" s="21">
        <v>1.6377574725104482E-2</v>
      </c>
      <c r="BK87" s="21">
        <v>1.6377574725104482E-2</v>
      </c>
      <c r="BL87" s="21">
        <v>1.6377574725104482E-2</v>
      </c>
      <c r="BM87" s="21">
        <v>2.0570644927813131E-3</v>
      </c>
      <c r="BN87" s="21">
        <v>0.16163193783093988</v>
      </c>
    </row>
    <row r="88" spans="2:66" outlineLevel="2" x14ac:dyDescent="0.35">
      <c r="B88" s="2" t="s">
        <v>13</v>
      </c>
      <c r="C88" s="105" t="s">
        <v>206</v>
      </c>
      <c r="D88" s="105" t="s">
        <v>206</v>
      </c>
      <c r="E88" s="105" t="s">
        <v>206</v>
      </c>
      <c r="F88" s="105" t="s">
        <v>206</v>
      </c>
      <c r="G88" s="30"/>
      <c r="H88" s="63" t="s">
        <v>206</v>
      </c>
      <c r="I88" s="63" t="s">
        <v>206</v>
      </c>
      <c r="J88" s="63" t="s">
        <v>206</v>
      </c>
      <c r="K88" s="63" t="s">
        <v>206</v>
      </c>
      <c r="M88" s="63" t="s">
        <v>206</v>
      </c>
      <c r="N88" s="63" t="s">
        <v>206</v>
      </c>
      <c r="O88" s="63" t="s">
        <v>206</v>
      </c>
      <c r="P88" s="63" t="s">
        <v>206</v>
      </c>
      <c r="R88" s="63" t="s">
        <v>206</v>
      </c>
      <c r="S88" s="63" t="s">
        <v>206</v>
      </c>
      <c r="T88" s="63" t="s">
        <v>206</v>
      </c>
      <c r="U88" s="63" t="s">
        <v>206</v>
      </c>
      <c r="W88" s="63" t="s">
        <v>206</v>
      </c>
      <c r="X88" s="63" t="s">
        <v>206</v>
      </c>
      <c r="Y88" s="63" t="s">
        <v>206</v>
      </c>
      <c r="Z88" s="63" t="s">
        <v>206</v>
      </c>
      <c r="AB88" s="63" t="s">
        <v>206</v>
      </c>
      <c r="AC88" s="63" t="s">
        <v>206</v>
      </c>
      <c r="AD88" s="63" t="s">
        <v>206</v>
      </c>
      <c r="AE88" s="63" t="s">
        <v>206</v>
      </c>
      <c r="AG88" s="63" t="s">
        <v>206</v>
      </c>
      <c r="AH88" s="63" t="s">
        <v>206</v>
      </c>
      <c r="AI88" s="63" t="s">
        <v>206</v>
      </c>
      <c r="AJ88" s="63" t="s">
        <v>206</v>
      </c>
      <c r="AL88" s="63" t="s">
        <v>206</v>
      </c>
      <c r="AM88" s="63" t="s">
        <v>206</v>
      </c>
      <c r="AN88" s="63" t="s">
        <v>206</v>
      </c>
      <c r="AO88" s="63" t="s">
        <v>206</v>
      </c>
      <c r="AQ88" s="63" t="s">
        <v>206</v>
      </c>
      <c r="AR88" s="63" t="s">
        <v>206</v>
      </c>
      <c r="AS88" s="63" t="s">
        <v>206</v>
      </c>
      <c r="AT88" s="63" t="s">
        <v>206</v>
      </c>
      <c r="AV88" s="63" t="s">
        <v>206</v>
      </c>
      <c r="AW88" s="63" t="s">
        <v>206</v>
      </c>
      <c r="AX88" s="63" t="s">
        <v>206</v>
      </c>
      <c r="AY88" s="21">
        <f>AY21/AT21-1</f>
        <v>0.92666137145882943</v>
      </c>
      <c r="BA88" s="21">
        <f t="shared" si="121"/>
        <v>0.57761413843888088</v>
      </c>
      <c r="BB88" s="21">
        <f t="shared" si="121"/>
        <v>0.59062800604644794</v>
      </c>
      <c r="BC88" s="21">
        <f t="shared" si="121"/>
        <v>0.59062800604644794</v>
      </c>
      <c r="BD88" s="21">
        <f t="shared" si="121"/>
        <v>0.59062800604644794</v>
      </c>
      <c r="BF88" s="21">
        <v>8.0563853622106052E-2</v>
      </c>
      <c r="BG88" s="21">
        <v>2.9460043196544161E-2</v>
      </c>
      <c r="BH88" s="21">
        <v>3.8012958963282717E-3</v>
      </c>
      <c r="BI88" s="21">
        <v>3.516198704103668E-2</v>
      </c>
      <c r="BK88" s="21">
        <v>3.516198704103668E-2</v>
      </c>
      <c r="BL88" s="21">
        <v>0.20854313528029556</v>
      </c>
      <c r="BM88" s="21">
        <v>0.38600568035114891</v>
      </c>
      <c r="BN88" s="21">
        <v>0.59756301118344179</v>
      </c>
    </row>
    <row r="89" spans="2:66" outlineLevel="2" x14ac:dyDescent="0.35">
      <c r="B89" s="52" t="s">
        <v>261</v>
      </c>
      <c r="C89" s="105" t="s">
        <v>206</v>
      </c>
      <c r="D89" s="105" t="s">
        <v>206</v>
      </c>
      <c r="E89" s="105" t="s">
        <v>206</v>
      </c>
      <c r="F89" s="105" t="s">
        <v>206</v>
      </c>
      <c r="G89" s="30"/>
      <c r="H89" s="105" t="s">
        <v>206</v>
      </c>
      <c r="I89" s="105" t="s">
        <v>206</v>
      </c>
      <c r="J89" s="105" t="s">
        <v>206</v>
      </c>
      <c r="K89" s="105" t="s">
        <v>206</v>
      </c>
      <c r="M89" s="105" t="s">
        <v>206</v>
      </c>
      <c r="N89" s="105" t="s">
        <v>206</v>
      </c>
      <c r="O89" s="105" t="s">
        <v>206</v>
      </c>
      <c r="P89" s="105" t="s">
        <v>206</v>
      </c>
      <c r="R89" s="105" t="s">
        <v>206</v>
      </c>
      <c r="S89" s="105" t="s">
        <v>206</v>
      </c>
      <c r="T89" s="105" t="s">
        <v>206</v>
      </c>
      <c r="U89" s="105" t="s">
        <v>206</v>
      </c>
      <c r="W89" s="105" t="s">
        <v>206</v>
      </c>
      <c r="X89" s="105" t="s">
        <v>206</v>
      </c>
      <c r="Y89" s="105" t="s">
        <v>206</v>
      </c>
      <c r="Z89" s="105" t="s">
        <v>206</v>
      </c>
      <c r="AB89" s="105" t="s">
        <v>206</v>
      </c>
      <c r="AC89" s="105" t="s">
        <v>206</v>
      </c>
      <c r="AD89" s="105" t="s">
        <v>206</v>
      </c>
      <c r="AE89" s="105" t="s">
        <v>206</v>
      </c>
      <c r="AG89" s="105" t="s">
        <v>206</v>
      </c>
      <c r="AH89" s="105" t="s">
        <v>206</v>
      </c>
      <c r="AI89" s="105" t="s">
        <v>206</v>
      </c>
      <c r="AJ89" s="105" t="s">
        <v>206</v>
      </c>
      <c r="AL89" s="105" t="s">
        <v>206</v>
      </c>
      <c r="AM89" s="105" t="s">
        <v>206</v>
      </c>
      <c r="AN89" s="105" t="s">
        <v>206</v>
      </c>
      <c r="AO89" s="105" t="s">
        <v>206</v>
      </c>
      <c r="AQ89" s="105" t="s">
        <v>206</v>
      </c>
      <c r="AR89" s="105" t="s">
        <v>206</v>
      </c>
      <c r="AS89" s="105" t="s">
        <v>206</v>
      </c>
      <c r="AT89" s="105" t="s">
        <v>206</v>
      </c>
      <c r="AV89" s="105" t="s">
        <v>206</v>
      </c>
      <c r="AW89" s="105" t="s">
        <v>206</v>
      </c>
      <c r="AX89" s="105" t="s">
        <v>206</v>
      </c>
      <c r="AY89" s="105" t="s">
        <v>206</v>
      </c>
      <c r="BA89" s="105" t="s">
        <v>206</v>
      </c>
      <c r="BB89" s="105" t="s">
        <v>206</v>
      </c>
      <c r="BC89" s="105" t="s">
        <v>206</v>
      </c>
      <c r="BD89" s="105" t="s">
        <v>206</v>
      </c>
      <c r="BF89" s="105" t="s">
        <v>206</v>
      </c>
      <c r="BG89" s="105" t="s">
        <v>206</v>
      </c>
      <c r="BH89" s="105" t="s">
        <v>206</v>
      </c>
      <c r="BI89" s="105" t="s">
        <v>206</v>
      </c>
      <c r="BK89" s="105" t="s">
        <v>206</v>
      </c>
      <c r="BL89" s="105" t="s">
        <v>206</v>
      </c>
      <c r="BM89" s="21">
        <v>1.6863134032303768</v>
      </c>
      <c r="BN89" s="21">
        <v>3.1371493340889769</v>
      </c>
    </row>
    <row r="90" spans="2:66" outlineLevel="2" x14ac:dyDescent="0.35">
      <c r="B90" s="52" t="s">
        <v>280</v>
      </c>
      <c r="C90" s="105" t="s">
        <v>206</v>
      </c>
      <c r="D90" s="105" t="s">
        <v>206</v>
      </c>
      <c r="E90" s="105" t="s">
        <v>206</v>
      </c>
      <c r="F90" s="105" t="s">
        <v>206</v>
      </c>
      <c r="G90" s="30"/>
      <c r="H90" s="105" t="s">
        <v>206</v>
      </c>
      <c r="I90" s="105" t="s">
        <v>206</v>
      </c>
      <c r="J90" s="105" t="s">
        <v>206</v>
      </c>
      <c r="K90" s="105" t="s">
        <v>206</v>
      </c>
      <c r="M90" s="105" t="s">
        <v>206</v>
      </c>
      <c r="N90" s="105" t="s">
        <v>206</v>
      </c>
      <c r="O90" s="105" t="s">
        <v>206</v>
      </c>
      <c r="P90" s="105" t="s">
        <v>206</v>
      </c>
      <c r="R90" s="105" t="s">
        <v>206</v>
      </c>
      <c r="S90" s="105" t="s">
        <v>206</v>
      </c>
      <c r="T90" s="105" t="s">
        <v>206</v>
      </c>
      <c r="U90" s="105" t="s">
        <v>206</v>
      </c>
      <c r="W90" s="105" t="s">
        <v>206</v>
      </c>
      <c r="X90" s="105" t="s">
        <v>206</v>
      </c>
      <c r="Y90" s="105" t="s">
        <v>206</v>
      </c>
      <c r="Z90" s="105" t="s">
        <v>206</v>
      </c>
      <c r="AB90" s="105" t="s">
        <v>206</v>
      </c>
      <c r="AC90" s="105" t="s">
        <v>206</v>
      </c>
      <c r="AD90" s="105" t="s">
        <v>206</v>
      </c>
      <c r="AE90" s="105" t="s">
        <v>206</v>
      </c>
      <c r="AG90" s="105" t="s">
        <v>206</v>
      </c>
      <c r="AH90" s="105" t="s">
        <v>206</v>
      </c>
      <c r="AI90" s="105" t="s">
        <v>206</v>
      </c>
      <c r="AJ90" s="105" t="s">
        <v>206</v>
      </c>
      <c r="AL90" s="105" t="s">
        <v>206</v>
      </c>
      <c r="AM90" s="105" t="s">
        <v>206</v>
      </c>
      <c r="AN90" s="105" t="s">
        <v>206</v>
      </c>
      <c r="AO90" s="105" t="s">
        <v>206</v>
      </c>
      <c r="AQ90" s="105" t="s">
        <v>206</v>
      </c>
      <c r="AR90" s="105" t="s">
        <v>206</v>
      </c>
      <c r="AS90" s="105" t="s">
        <v>206</v>
      </c>
      <c r="AT90" s="105" t="s">
        <v>206</v>
      </c>
      <c r="AV90" s="105" t="s">
        <v>206</v>
      </c>
      <c r="AW90" s="105" t="s">
        <v>206</v>
      </c>
      <c r="AX90" s="105" t="s">
        <v>206</v>
      </c>
      <c r="AY90" s="105" t="s">
        <v>206</v>
      </c>
      <c r="BA90" s="105" t="s">
        <v>206</v>
      </c>
      <c r="BB90" s="105" t="s">
        <v>206</v>
      </c>
      <c r="BC90" s="105" t="s">
        <v>206</v>
      </c>
      <c r="BD90" s="105" t="s">
        <v>206</v>
      </c>
      <c r="BF90" s="105" t="s">
        <v>206</v>
      </c>
      <c r="BG90" s="105" t="s">
        <v>206</v>
      </c>
      <c r="BH90" s="105" t="s">
        <v>206</v>
      </c>
      <c r="BI90" s="105" t="s">
        <v>206</v>
      </c>
      <c r="BK90" s="105" t="s">
        <v>206</v>
      </c>
      <c r="BL90" s="105" t="s">
        <v>206</v>
      </c>
      <c r="BM90" s="105" t="s">
        <v>206</v>
      </c>
      <c r="BN90" s="105" t="s">
        <v>206</v>
      </c>
    </row>
    <row r="91" spans="2:66" outlineLevel="1" x14ac:dyDescent="0.35">
      <c r="B91" s="3" t="s">
        <v>17</v>
      </c>
      <c r="C91" s="104" t="s">
        <v>206</v>
      </c>
      <c r="D91" s="104" t="s">
        <v>206</v>
      </c>
      <c r="E91" s="104" t="s">
        <v>206</v>
      </c>
      <c r="F91" s="104" t="s">
        <v>206</v>
      </c>
      <c r="G91" s="30"/>
      <c r="H91" s="64" t="s">
        <v>206</v>
      </c>
      <c r="I91" s="64" t="s">
        <v>206</v>
      </c>
      <c r="J91" s="64" t="s">
        <v>206</v>
      </c>
      <c r="K91" s="64" t="s">
        <v>206</v>
      </c>
      <c r="M91" s="64" t="s">
        <v>206</v>
      </c>
      <c r="N91" s="64" t="s">
        <v>206</v>
      </c>
      <c r="O91" s="64" t="s">
        <v>206</v>
      </c>
      <c r="P91" s="64" t="s">
        <v>206</v>
      </c>
      <c r="R91" s="64" t="s">
        <v>206</v>
      </c>
      <c r="S91" s="64" t="s">
        <v>206</v>
      </c>
      <c r="T91" s="64" t="s">
        <v>206</v>
      </c>
      <c r="U91" s="64" t="s">
        <v>206</v>
      </c>
      <c r="W91" s="64" t="s">
        <v>206</v>
      </c>
      <c r="X91" s="64" t="s">
        <v>206</v>
      </c>
      <c r="Y91" s="64" t="s">
        <v>206</v>
      </c>
      <c r="Z91" s="64" t="s">
        <v>206</v>
      </c>
      <c r="AB91" s="64" t="s">
        <v>206</v>
      </c>
      <c r="AC91" s="64" t="s">
        <v>206</v>
      </c>
      <c r="AD91" s="64" t="s">
        <v>206</v>
      </c>
      <c r="AE91" s="64" t="s">
        <v>206</v>
      </c>
      <c r="AG91" s="64" t="s">
        <v>206</v>
      </c>
      <c r="AH91" s="64" t="s">
        <v>206</v>
      </c>
      <c r="AI91" s="64" t="s">
        <v>206</v>
      </c>
      <c r="AJ91" s="64" t="s">
        <v>206</v>
      </c>
      <c r="AL91" s="64" t="s">
        <v>206</v>
      </c>
      <c r="AM91" s="64" t="s">
        <v>206</v>
      </c>
      <c r="AN91" s="64" t="s">
        <v>206</v>
      </c>
      <c r="AO91" s="64" t="s">
        <v>206</v>
      </c>
      <c r="AQ91" s="64" t="s">
        <v>206</v>
      </c>
      <c r="AR91" s="64" t="s">
        <v>206</v>
      </c>
      <c r="AS91" s="64" t="s">
        <v>206</v>
      </c>
      <c r="AT91" s="64" t="s">
        <v>206</v>
      </c>
      <c r="AV91" s="64" t="s">
        <v>206</v>
      </c>
      <c r="AW91" s="64" t="s">
        <v>206</v>
      </c>
      <c r="AX91" s="64" t="s">
        <v>206</v>
      </c>
      <c r="AY91" s="22">
        <f>AY24/AT24-1</f>
        <v>2.5426813301911495</v>
      </c>
      <c r="BA91" s="22">
        <f t="shared" ref="BA91:BD92" si="122">BA24/AV24-1</f>
        <v>1.4758890647122511</v>
      </c>
      <c r="BB91" s="22">
        <f t="shared" si="122"/>
        <v>1.431193966130639</v>
      </c>
      <c r="BC91" s="22">
        <f t="shared" si="122"/>
        <v>0.69381795309551619</v>
      </c>
      <c r="BD91" s="22">
        <f t="shared" si="122"/>
        <v>0.39328873942126474</v>
      </c>
      <c r="BF91" s="22">
        <v>0.45872578040904188</v>
      </c>
      <c r="BG91" s="22">
        <v>0.33051393116366201</v>
      </c>
      <c r="BH91" s="22">
        <v>0.28635845203045007</v>
      </c>
      <c r="BI91" s="22">
        <v>0.28635845203045007</v>
      </c>
      <c r="BK91" s="22">
        <v>0.11834428686728926</v>
      </c>
      <c r="BL91" s="22">
        <v>6.5506698048876988E-2</v>
      </c>
      <c r="BM91" s="22">
        <v>1.0619213559601715E-2</v>
      </c>
      <c r="BN91" s="22">
        <v>1.0619213559601715E-2</v>
      </c>
    </row>
    <row r="92" spans="2:66" outlineLevel="2" x14ac:dyDescent="0.35">
      <c r="B92" s="2" t="s">
        <v>18</v>
      </c>
      <c r="C92" s="105" t="s">
        <v>206</v>
      </c>
      <c r="D92" s="105" t="s">
        <v>206</v>
      </c>
      <c r="E92" s="105" t="s">
        <v>206</v>
      </c>
      <c r="F92" s="105" t="s">
        <v>206</v>
      </c>
      <c r="G92" s="30"/>
      <c r="H92" s="63" t="s">
        <v>206</v>
      </c>
      <c r="I92" s="63" t="s">
        <v>206</v>
      </c>
      <c r="J92" s="63" t="s">
        <v>206</v>
      </c>
      <c r="K92" s="63" t="s">
        <v>206</v>
      </c>
      <c r="M92" s="63" t="s">
        <v>206</v>
      </c>
      <c r="N92" s="63" t="s">
        <v>206</v>
      </c>
      <c r="O92" s="63" t="s">
        <v>206</v>
      </c>
      <c r="P92" s="63" t="s">
        <v>206</v>
      </c>
      <c r="R92" s="63" t="s">
        <v>206</v>
      </c>
      <c r="S92" s="63" t="s">
        <v>206</v>
      </c>
      <c r="T92" s="63" t="s">
        <v>206</v>
      </c>
      <c r="U92" s="63" t="s">
        <v>206</v>
      </c>
      <c r="W92" s="63" t="s">
        <v>206</v>
      </c>
      <c r="X92" s="63" t="s">
        <v>206</v>
      </c>
      <c r="Y92" s="63" t="s">
        <v>206</v>
      </c>
      <c r="Z92" s="63" t="s">
        <v>206</v>
      </c>
      <c r="AB92" s="63" t="s">
        <v>206</v>
      </c>
      <c r="AC92" s="63" t="s">
        <v>206</v>
      </c>
      <c r="AD92" s="63" t="s">
        <v>206</v>
      </c>
      <c r="AE92" s="63" t="s">
        <v>206</v>
      </c>
      <c r="AG92" s="63" t="s">
        <v>206</v>
      </c>
      <c r="AH92" s="63" t="s">
        <v>206</v>
      </c>
      <c r="AI92" s="63" t="s">
        <v>206</v>
      </c>
      <c r="AJ92" s="63" t="s">
        <v>206</v>
      </c>
      <c r="AL92" s="63" t="s">
        <v>206</v>
      </c>
      <c r="AM92" s="63" t="s">
        <v>206</v>
      </c>
      <c r="AN92" s="63" t="s">
        <v>206</v>
      </c>
      <c r="AO92" s="63" t="s">
        <v>206</v>
      </c>
      <c r="AQ92" s="63" t="s">
        <v>206</v>
      </c>
      <c r="AR92" s="63" t="s">
        <v>206</v>
      </c>
      <c r="AS92" s="63" t="s">
        <v>206</v>
      </c>
      <c r="AT92" s="63" t="s">
        <v>206</v>
      </c>
      <c r="AV92" s="63" t="s">
        <v>206</v>
      </c>
      <c r="AW92" s="63" t="s">
        <v>206</v>
      </c>
      <c r="AX92" s="63" t="s">
        <v>206</v>
      </c>
      <c r="AY92" s="21">
        <f>AY25/AT25-1</f>
        <v>2.5426813301911495</v>
      </c>
      <c r="BA92" s="21">
        <f t="shared" si="122"/>
        <v>1.4758890647122511</v>
      </c>
      <c r="BB92" s="21">
        <f t="shared" si="122"/>
        <v>1.431193966130639</v>
      </c>
      <c r="BC92" s="21">
        <f t="shared" si="122"/>
        <v>0.69381795309551619</v>
      </c>
      <c r="BD92" s="21">
        <f t="shared" si="122"/>
        <v>0.39328873942126474</v>
      </c>
      <c r="BF92" s="21">
        <v>0.45872578040904188</v>
      </c>
      <c r="BG92" s="21">
        <v>0.33051393116366201</v>
      </c>
      <c r="BH92" s="21">
        <v>0.20583008408265036</v>
      </c>
      <c r="BI92" s="21">
        <v>0.20583008408265036</v>
      </c>
      <c r="BK92" s="21">
        <v>4.8333909835120537E-2</v>
      </c>
      <c r="BL92" s="21">
        <v>-1.2758188337256282E-3</v>
      </c>
      <c r="BM92" s="21">
        <v>1.1328391368425672E-2</v>
      </c>
      <c r="BN92" s="21">
        <v>1.1328391368425672E-2</v>
      </c>
    </row>
    <row r="93" spans="2:66" outlineLevel="2" x14ac:dyDescent="0.35">
      <c r="B93" s="52" t="s">
        <v>262</v>
      </c>
      <c r="C93" s="105" t="s">
        <v>206</v>
      </c>
      <c r="D93" s="105" t="s">
        <v>206</v>
      </c>
      <c r="E93" s="105" t="s">
        <v>206</v>
      </c>
      <c r="F93" s="105" t="s">
        <v>206</v>
      </c>
      <c r="G93" s="30"/>
      <c r="H93" s="105" t="s">
        <v>206</v>
      </c>
      <c r="I93" s="105" t="s">
        <v>206</v>
      </c>
      <c r="J93" s="105" t="s">
        <v>206</v>
      </c>
      <c r="K93" s="105" t="s">
        <v>206</v>
      </c>
      <c r="M93" s="105" t="s">
        <v>206</v>
      </c>
      <c r="N93" s="105" t="s">
        <v>206</v>
      </c>
      <c r="O93" s="105" t="s">
        <v>206</v>
      </c>
      <c r="P93" s="105" t="s">
        <v>206</v>
      </c>
      <c r="R93" s="105" t="s">
        <v>206</v>
      </c>
      <c r="S93" s="105" t="s">
        <v>206</v>
      </c>
      <c r="T93" s="105" t="s">
        <v>206</v>
      </c>
      <c r="U93" s="105" t="s">
        <v>206</v>
      </c>
      <c r="W93" s="105" t="s">
        <v>206</v>
      </c>
      <c r="X93" s="105" t="s">
        <v>206</v>
      </c>
      <c r="Y93" s="105" t="s">
        <v>206</v>
      </c>
      <c r="Z93" s="105" t="s">
        <v>206</v>
      </c>
      <c r="AB93" s="105" t="s">
        <v>206</v>
      </c>
      <c r="AC93" s="105" t="s">
        <v>206</v>
      </c>
      <c r="AD93" s="105" t="s">
        <v>206</v>
      </c>
      <c r="AE93" s="105" t="s">
        <v>206</v>
      </c>
      <c r="AG93" s="105" t="s">
        <v>206</v>
      </c>
      <c r="AH93" s="105" t="s">
        <v>206</v>
      </c>
      <c r="AI93" s="105" t="s">
        <v>206</v>
      </c>
      <c r="AJ93" s="105" t="s">
        <v>206</v>
      </c>
      <c r="AL93" s="105" t="s">
        <v>206</v>
      </c>
      <c r="AM93" s="105" t="s">
        <v>206</v>
      </c>
      <c r="AN93" s="105" t="s">
        <v>206</v>
      </c>
      <c r="AO93" s="105" t="s">
        <v>206</v>
      </c>
      <c r="AQ93" s="105" t="s">
        <v>206</v>
      </c>
      <c r="AR93" s="105" t="s">
        <v>206</v>
      </c>
      <c r="AS93" s="105" t="s">
        <v>206</v>
      </c>
      <c r="AT93" s="105" t="s">
        <v>206</v>
      </c>
      <c r="AV93" s="105" t="s">
        <v>206</v>
      </c>
      <c r="AW93" s="105" t="s">
        <v>206</v>
      </c>
      <c r="AX93" s="105" t="s">
        <v>206</v>
      </c>
      <c r="AY93" s="105" t="s">
        <v>206</v>
      </c>
      <c r="BA93" s="105" t="s">
        <v>206</v>
      </c>
      <c r="BB93" s="105" t="s">
        <v>206</v>
      </c>
      <c r="BC93" s="105" t="s">
        <v>206</v>
      </c>
      <c r="BD93" s="105" t="s">
        <v>206</v>
      </c>
      <c r="BF93" s="105" t="s">
        <v>206</v>
      </c>
      <c r="BG93" s="105" t="s">
        <v>206</v>
      </c>
      <c r="BH93" s="105" t="s">
        <v>206</v>
      </c>
      <c r="BI93" s="105" t="s">
        <v>206</v>
      </c>
      <c r="BK93" s="105" t="s">
        <v>206</v>
      </c>
      <c r="BL93" s="105" t="s">
        <v>206</v>
      </c>
      <c r="BM93" s="21">
        <v>0</v>
      </c>
      <c r="BN93" s="21">
        <v>0</v>
      </c>
    </row>
    <row r="94" spans="2:66" outlineLevel="1" x14ac:dyDescent="0.35">
      <c r="B94" s="3" t="s">
        <v>19</v>
      </c>
      <c r="C94" s="104" t="s">
        <v>206</v>
      </c>
      <c r="D94" s="104" t="s">
        <v>206</v>
      </c>
      <c r="E94" s="104" t="s">
        <v>206</v>
      </c>
      <c r="F94" s="104" t="s">
        <v>206</v>
      </c>
      <c r="G94" s="30"/>
      <c r="H94" s="64" t="s">
        <v>206</v>
      </c>
      <c r="I94" s="64" t="s">
        <v>206</v>
      </c>
      <c r="J94" s="64" t="s">
        <v>206</v>
      </c>
      <c r="K94" s="64" t="s">
        <v>206</v>
      </c>
      <c r="M94" s="64" t="s">
        <v>206</v>
      </c>
      <c r="N94" s="64" t="s">
        <v>206</v>
      </c>
      <c r="O94" s="64" t="s">
        <v>206</v>
      </c>
      <c r="P94" s="64" t="s">
        <v>206</v>
      </c>
      <c r="R94" s="64" t="s">
        <v>206</v>
      </c>
      <c r="S94" s="64" t="s">
        <v>206</v>
      </c>
      <c r="T94" s="64" t="s">
        <v>206</v>
      </c>
      <c r="U94" s="64" t="s">
        <v>206</v>
      </c>
      <c r="W94" s="64" t="s">
        <v>206</v>
      </c>
      <c r="X94" s="64" t="s">
        <v>206</v>
      </c>
      <c r="Y94" s="64" t="s">
        <v>206</v>
      </c>
      <c r="Z94" s="64" t="s">
        <v>206</v>
      </c>
      <c r="AB94" s="64" t="s">
        <v>206</v>
      </c>
      <c r="AC94" s="64" t="s">
        <v>206</v>
      </c>
      <c r="AD94" s="64" t="s">
        <v>206</v>
      </c>
      <c r="AE94" s="64" t="s">
        <v>206</v>
      </c>
      <c r="AG94" s="64" t="s">
        <v>206</v>
      </c>
      <c r="AH94" s="64" t="s">
        <v>206</v>
      </c>
      <c r="AI94" s="64" t="s">
        <v>206</v>
      </c>
      <c r="AJ94" s="64" t="s">
        <v>206</v>
      </c>
      <c r="AL94" s="64" t="s">
        <v>206</v>
      </c>
      <c r="AM94" s="64" t="s">
        <v>206</v>
      </c>
      <c r="AN94" s="64" t="s">
        <v>206</v>
      </c>
      <c r="AO94" s="64" t="s">
        <v>206</v>
      </c>
      <c r="AQ94" s="64" t="s">
        <v>206</v>
      </c>
      <c r="AR94" s="64" t="s">
        <v>206</v>
      </c>
      <c r="AS94" s="64" t="s">
        <v>206</v>
      </c>
      <c r="AT94" s="64" t="s">
        <v>206</v>
      </c>
      <c r="AV94" s="64" t="s">
        <v>206</v>
      </c>
      <c r="AW94" s="64" t="s">
        <v>206</v>
      </c>
      <c r="AX94" s="64" t="s">
        <v>206</v>
      </c>
      <c r="AY94" s="64" t="s">
        <v>206</v>
      </c>
      <c r="BA94" s="22">
        <f t="shared" ref="BA94:BD95" si="123">BA27/AV27-1</f>
        <v>3.9569190600522193</v>
      </c>
      <c r="BB94" s="22">
        <f t="shared" si="123"/>
        <v>0.94867847061842436</v>
      </c>
      <c r="BC94" s="22">
        <f t="shared" si="123"/>
        <v>0.38299034784192321</v>
      </c>
      <c r="BD94" s="22">
        <f t="shared" si="123"/>
        <v>0.38299034784192321</v>
      </c>
      <c r="BF94" s="22">
        <v>0</v>
      </c>
      <c r="BG94" s="22">
        <v>7.7297866736897536E-2</v>
      </c>
      <c r="BH94" s="22">
        <v>-0.13260468791150903</v>
      </c>
      <c r="BI94" s="22">
        <v>-0.13260468791150903</v>
      </c>
      <c r="BK94" s="22">
        <v>-0.13260468791150903</v>
      </c>
      <c r="BL94" s="22">
        <v>-0.19484170639286147</v>
      </c>
      <c r="BM94" s="22">
        <v>0.1106725368149386</v>
      </c>
      <c r="BN94" s="22">
        <v>7.1808106877182309E-2</v>
      </c>
    </row>
    <row r="95" spans="2:66" outlineLevel="2" x14ac:dyDescent="0.35">
      <c r="B95" s="2" t="s">
        <v>20</v>
      </c>
      <c r="C95" s="105" t="s">
        <v>206</v>
      </c>
      <c r="D95" s="105" t="s">
        <v>206</v>
      </c>
      <c r="E95" s="105" t="s">
        <v>206</v>
      </c>
      <c r="F95" s="105" t="s">
        <v>206</v>
      </c>
      <c r="G95" s="30"/>
      <c r="H95" s="63" t="s">
        <v>206</v>
      </c>
      <c r="I95" s="63" t="s">
        <v>206</v>
      </c>
      <c r="J95" s="63" t="s">
        <v>206</v>
      </c>
      <c r="K95" s="63" t="s">
        <v>206</v>
      </c>
      <c r="M95" s="63" t="s">
        <v>206</v>
      </c>
      <c r="N95" s="63" t="s">
        <v>206</v>
      </c>
      <c r="O95" s="63" t="s">
        <v>206</v>
      </c>
      <c r="P95" s="63" t="s">
        <v>206</v>
      </c>
      <c r="R95" s="63" t="s">
        <v>206</v>
      </c>
      <c r="S95" s="63" t="s">
        <v>206</v>
      </c>
      <c r="T95" s="63" t="s">
        <v>206</v>
      </c>
      <c r="U95" s="63" t="s">
        <v>206</v>
      </c>
      <c r="W95" s="63" t="s">
        <v>206</v>
      </c>
      <c r="X95" s="63" t="s">
        <v>206</v>
      </c>
      <c r="Y95" s="63" t="s">
        <v>206</v>
      </c>
      <c r="Z95" s="63" t="s">
        <v>206</v>
      </c>
      <c r="AB95" s="63" t="s">
        <v>206</v>
      </c>
      <c r="AC95" s="63" t="s">
        <v>206</v>
      </c>
      <c r="AD95" s="63" t="s">
        <v>206</v>
      </c>
      <c r="AE95" s="63" t="s">
        <v>206</v>
      </c>
      <c r="AG95" s="63" t="s">
        <v>206</v>
      </c>
      <c r="AH95" s="63" t="s">
        <v>206</v>
      </c>
      <c r="AI95" s="63" t="s">
        <v>206</v>
      </c>
      <c r="AJ95" s="63" t="s">
        <v>206</v>
      </c>
      <c r="AL95" s="63" t="s">
        <v>206</v>
      </c>
      <c r="AM95" s="63" t="s">
        <v>206</v>
      </c>
      <c r="AN95" s="63" t="s">
        <v>206</v>
      </c>
      <c r="AO95" s="63" t="s">
        <v>206</v>
      </c>
      <c r="AQ95" s="63" t="s">
        <v>206</v>
      </c>
      <c r="AR95" s="63" t="s">
        <v>206</v>
      </c>
      <c r="AS95" s="63" t="s">
        <v>206</v>
      </c>
      <c r="AT95" s="63" t="s">
        <v>206</v>
      </c>
      <c r="AV95" s="63" t="s">
        <v>206</v>
      </c>
      <c r="AW95" s="63" t="s">
        <v>206</v>
      </c>
      <c r="AX95" s="63" t="s">
        <v>206</v>
      </c>
      <c r="AY95" s="63" t="s">
        <v>206</v>
      </c>
      <c r="BA95" s="21">
        <f t="shared" si="123"/>
        <v>0</v>
      </c>
      <c r="BB95" s="21">
        <f t="shared" si="123"/>
        <v>0</v>
      </c>
      <c r="BC95" s="21">
        <f t="shared" si="123"/>
        <v>0</v>
      </c>
      <c r="BD95" s="21">
        <f t="shared" si="123"/>
        <v>0</v>
      </c>
      <c r="BF95" s="21">
        <v>0</v>
      </c>
      <c r="BG95" s="21">
        <v>0</v>
      </c>
      <c r="BH95" s="21">
        <v>0</v>
      </c>
      <c r="BI95" s="21">
        <v>0</v>
      </c>
      <c r="BK95" s="21">
        <v>0</v>
      </c>
      <c r="BL95" s="21">
        <v>0</v>
      </c>
      <c r="BM95" s="21">
        <v>0</v>
      </c>
      <c r="BN95" s="21">
        <v>0</v>
      </c>
    </row>
    <row r="96" spans="2:66" outlineLevel="2" x14ac:dyDescent="0.35">
      <c r="B96" s="2" t="s">
        <v>21</v>
      </c>
      <c r="C96" s="105" t="s">
        <v>206</v>
      </c>
      <c r="D96" s="105" t="s">
        <v>206</v>
      </c>
      <c r="E96" s="105" t="s">
        <v>206</v>
      </c>
      <c r="F96" s="105" t="s">
        <v>206</v>
      </c>
      <c r="G96" s="30"/>
      <c r="H96" s="63" t="s">
        <v>206</v>
      </c>
      <c r="I96" s="63" t="s">
        <v>206</v>
      </c>
      <c r="J96" s="63" t="s">
        <v>206</v>
      </c>
      <c r="K96" s="63" t="s">
        <v>206</v>
      </c>
      <c r="M96" s="63" t="s">
        <v>206</v>
      </c>
      <c r="N96" s="63" t="s">
        <v>206</v>
      </c>
      <c r="O96" s="63" t="s">
        <v>206</v>
      </c>
      <c r="P96" s="63" t="s">
        <v>206</v>
      </c>
      <c r="R96" s="63" t="s">
        <v>206</v>
      </c>
      <c r="S96" s="63" t="s">
        <v>206</v>
      </c>
      <c r="T96" s="63" t="s">
        <v>206</v>
      </c>
      <c r="U96" s="63" t="s">
        <v>206</v>
      </c>
      <c r="W96" s="63" t="s">
        <v>206</v>
      </c>
      <c r="X96" s="63" t="s">
        <v>206</v>
      </c>
      <c r="Y96" s="63" t="s">
        <v>206</v>
      </c>
      <c r="Z96" s="63" t="s">
        <v>206</v>
      </c>
      <c r="AB96" s="63" t="s">
        <v>206</v>
      </c>
      <c r="AC96" s="63" t="s">
        <v>206</v>
      </c>
      <c r="AD96" s="63" t="s">
        <v>206</v>
      </c>
      <c r="AE96" s="63" t="s">
        <v>206</v>
      </c>
      <c r="AG96" s="63" t="s">
        <v>206</v>
      </c>
      <c r="AH96" s="63" t="s">
        <v>206</v>
      </c>
      <c r="AI96" s="63" t="s">
        <v>206</v>
      </c>
      <c r="AJ96" s="63" t="s">
        <v>206</v>
      </c>
      <c r="AL96" s="63" t="s">
        <v>206</v>
      </c>
      <c r="AM96" s="63" t="s">
        <v>206</v>
      </c>
      <c r="AN96" s="63" t="s">
        <v>206</v>
      </c>
      <c r="AO96" s="63" t="s">
        <v>206</v>
      </c>
      <c r="AQ96" s="63" t="s">
        <v>206</v>
      </c>
      <c r="AR96" s="63" t="s">
        <v>206</v>
      </c>
      <c r="AS96" s="63" t="s">
        <v>206</v>
      </c>
      <c r="AT96" s="63" t="s">
        <v>206</v>
      </c>
      <c r="AV96" s="63" t="s">
        <v>206</v>
      </c>
      <c r="AW96" s="63" t="s">
        <v>206</v>
      </c>
      <c r="AX96" s="63" t="s">
        <v>206</v>
      </c>
      <c r="AY96" s="63" t="s">
        <v>206</v>
      </c>
      <c r="BA96" s="63" t="s">
        <v>206</v>
      </c>
      <c r="BB96" s="21">
        <f t="shared" ref="BB96:BD97" si="124">BB29/AW29-1</f>
        <v>0</v>
      </c>
      <c r="BC96" s="21">
        <f t="shared" si="124"/>
        <v>0</v>
      </c>
      <c r="BD96" s="21">
        <f t="shared" si="124"/>
        <v>0</v>
      </c>
      <c r="BF96" s="21">
        <v>0</v>
      </c>
      <c r="BG96" s="21">
        <v>0</v>
      </c>
      <c r="BH96" s="21">
        <v>0</v>
      </c>
      <c r="BI96" s="21">
        <v>0</v>
      </c>
      <c r="BK96" s="21">
        <v>0</v>
      </c>
      <c r="BL96" s="21">
        <v>0</v>
      </c>
      <c r="BM96" s="21">
        <v>0</v>
      </c>
      <c r="BN96" s="21">
        <v>0</v>
      </c>
    </row>
    <row r="97" spans="2:67" outlineLevel="2" x14ac:dyDescent="0.35">
      <c r="B97" s="2" t="s">
        <v>22</v>
      </c>
      <c r="C97" s="105" t="s">
        <v>206</v>
      </c>
      <c r="D97" s="105" t="s">
        <v>206</v>
      </c>
      <c r="E97" s="105" t="s">
        <v>206</v>
      </c>
      <c r="F97" s="105" t="s">
        <v>206</v>
      </c>
      <c r="G97" s="30"/>
      <c r="H97" s="63" t="s">
        <v>206</v>
      </c>
      <c r="I97" s="63" t="s">
        <v>206</v>
      </c>
      <c r="J97" s="63" t="s">
        <v>206</v>
      </c>
      <c r="K97" s="63" t="s">
        <v>206</v>
      </c>
      <c r="M97" s="63" t="s">
        <v>206</v>
      </c>
      <c r="N97" s="63" t="s">
        <v>206</v>
      </c>
      <c r="O97" s="63" t="s">
        <v>206</v>
      </c>
      <c r="P97" s="63" t="s">
        <v>206</v>
      </c>
      <c r="R97" s="63" t="s">
        <v>206</v>
      </c>
      <c r="S97" s="63" t="s">
        <v>206</v>
      </c>
      <c r="T97" s="63" t="s">
        <v>206</v>
      </c>
      <c r="U97" s="63" t="s">
        <v>206</v>
      </c>
      <c r="W97" s="63" t="s">
        <v>206</v>
      </c>
      <c r="X97" s="63" t="s">
        <v>206</v>
      </c>
      <c r="Y97" s="63" t="s">
        <v>206</v>
      </c>
      <c r="Z97" s="63" t="s">
        <v>206</v>
      </c>
      <c r="AB97" s="63" t="s">
        <v>206</v>
      </c>
      <c r="AC97" s="63" t="s">
        <v>206</v>
      </c>
      <c r="AD97" s="63" t="s">
        <v>206</v>
      </c>
      <c r="AE97" s="63" t="s">
        <v>206</v>
      </c>
      <c r="AG97" s="63" t="s">
        <v>206</v>
      </c>
      <c r="AH97" s="63" t="s">
        <v>206</v>
      </c>
      <c r="AI97" s="63" t="s">
        <v>206</v>
      </c>
      <c r="AJ97" s="63" t="s">
        <v>206</v>
      </c>
      <c r="AL97" s="63" t="s">
        <v>206</v>
      </c>
      <c r="AM97" s="63" t="s">
        <v>206</v>
      </c>
      <c r="AN97" s="63" t="s">
        <v>206</v>
      </c>
      <c r="AO97" s="63" t="s">
        <v>206</v>
      </c>
      <c r="AQ97" s="63" t="s">
        <v>206</v>
      </c>
      <c r="AR97" s="63" t="s">
        <v>206</v>
      </c>
      <c r="AS97" s="63" t="s">
        <v>206</v>
      </c>
      <c r="AT97" s="63" t="s">
        <v>206</v>
      </c>
      <c r="AV97" s="63" t="s">
        <v>206</v>
      </c>
      <c r="AW97" s="63" t="s">
        <v>206</v>
      </c>
      <c r="AX97" s="63" t="s">
        <v>206</v>
      </c>
      <c r="AY97" s="63" t="s">
        <v>206</v>
      </c>
      <c r="BA97" s="63" t="s">
        <v>206</v>
      </c>
      <c r="BB97" s="21">
        <f t="shared" si="124"/>
        <v>0.98529411764705888</v>
      </c>
      <c r="BC97" s="21">
        <f t="shared" si="124"/>
        <v>0.98529411764705888</v>
      </c>
      <c r="BD97" s="21">
        <f t="shared" si="124"/>
        <v>0.98529411764705888</v>
      </c>
      <c r="BF97" s="21">
        <v>0</v>
      </c>
      <c r="BG97" s="21">
        <v>0.27175925925925926</v>
      </c>
      <c r="BH97" s="21">
        <v>0.27175925925925926</v>
      </c>
      <c r="BI97" s="21">
        <v>0.27175925925925926</v>
      </c>
      <c r="BK97" s="21">
        <v>0.27175925925925926</v>
      </c>
      <c r="BL97" s="21">
        <v>0</v>
      </c>
      <c r="BM97" s="21">
        <v>0</v>
      </c>
      <c r="BN97" s="21">
        <v>-0.39606843829632321</v>
      </c>
    </row>
    <row r="98" spans="2:67" outlineLevel="2" x14ac:dyDescent="0.35">
      <c r="B98" s="2" t="s">
        <v>23</v>
      </c>
      <c r="C98" s="105" t="s">
        <v>206</v>
      </c>
      <c r="D98" s="105" t="s">
        <v>206</v>
      </c>
      <c r="E98" s="105" t="s">
        <v>206</v>
      </c>
      <c r="F98" s="105" t="s">
        <v>206</v>
      </c>
      <c r="G98" s="30"/>
      <c r="H98" s="63" t="s">
        <v>206</v>
      </c>
      <c r="I98" s="63" t="s">
        <v>206</v>
      </c>
      <c r="J98" s="63" t="s">
        <v>206</v>
      </c>
      <c r="K98" s="63" t="s">
        <v>206</v>
      </c>
      <c r="M98" s="63" t="s">
        <v>206</v>
      </c>
      <c r="N98" s="63" t="s">
        <v>206</v>
      </c>
      <c r="O98" s="63" t="s">
        <v>206</v>
      </c>
      <c r="P98" s="63" t="s">
        <v>206</v>
      </c>
      <c r="R98" s="63" t="s">
        <v>206</v>
      </c>
      <c r="S98" s="63" t="s">
        <v>206</v>
      </c>
      <c r="T98" s="63" t="s">
        <v>206</v>
      </c>
      <c r="U98" s="63" t="s">
        <v>206</v>
      </c>
      <c r="W98" s="63" t="s">
        <v>206</v>
      </c>
      <c r="X98" s="63" t="s">
        <v>206</v>
      </c>
      <c r="Y98" s="63" t="s">
        <v>206</v>
      </c>
      <c r="Z98" s="63" t="s">
        <v>206</v>
      </c>
      <c r="AB98" s="63" t="s">
        <v>206</v>
      </c>
      <c r="AC98" s="63" t="s">
        <v>206</v>
      </c>
      <c r="AD98" s="63" t="s">
        <v>206</v>
      </c>
      <c r="AE98" s="63" t="s">
        <v>206</v>
      </c>
      <c r="AG98" s="63" t="s">
        <v>206</v>
      </c>
      <c r="AH98" s="63" t="s">
        <v>206</v>
      </c>
      <c r="AI98" s="63" t="s">
        <v>206</v>
      </c>
      <c r="AJ98" s="63" t="s">
        <v>206</v>
      </c>
      <c r="AL98" s="63" t="s">
        <v>206</v>
      </c>
      <c r="AM98" s="63" t="s">
        <v>206</v>
      </c>
      <c r="AN98" s="63" t="s">
        <v>206</v>
      </c>
      <c r="AO98" s="63" t="s">
        <v>206</v>
      </c>
      <c r="AQ98" s="63" t="s">
        <v>206</v>
      </c>
      <c r="AR98" s="63" t="s">
        <v>206</v>
      </c>
      <c r="AS98" s="63" t="s">
        <v>206</v>
      </c>
      <c r="AT98" s="63" t="s">
        <v>206</v>
      </c>
      <c r="AV98" s="63" t="s">
        <v>206</v>
      </c>
      <c r="AW98" s="63" t="s">
        <v>206</v>
      </c>
      <c r="AX98" s="63" t="s">
        <v>206</v>
      </c>
      <c r="AY98" s="63" t="s">
        <v>206</v>
      </c>
      <c r="BA98" s="63" t="s">
        <v>206</v>
      </c>
      <c r="BB98" s="63" t="s">
        <v>206</v>
      </c>
      <c r="BC98" s="21">
        <f>BC31/AX31-1</f>
        <v>0</v>
      </c>
      <c r="BD98" s="21">
        <f>BD31/AY31-1</f>
        <v>0</v>
      </c>
      <c r="BF98" s="21">
        <v>0</v>
      </c>
      <c r="BG98" s="21">
        <v>0</v>
      </c>
      <c r="BH98" s="21">
        <v>-1</v>
      </c>
      <c r="BI98" s="21">
        <v>-1</v>
      </c>
      <c r="BK98" s="21">
        <v>-1</v>
      </c>
      <c r="BL98" s="21">
        <v>-1</v>
      </c>
      <c r="BM98" s="105" t="s">
        <v>206</v>
      </c>
      <c r="BN98" s="105" t="s">
        <v>206</v>
      </c>
    </row>
    <row r="99" spans="2:67" outlineLevel="2" x14ac:dyDescent="0.35">
      <c r="B99" s="52" t="s">
        <v>250</v>
      </c>
      <c r="C99" s="105" t="s">
        <v>206</v>
      </c>
      <c r="D99" s="105" t="s">
        <v>206</v>
      </c>
      <c r="E99" s="105" t="s">
        <v>206</v>
      </c>
      <c r="F99" s="105" t="s">
        <v>206</v>
      </c>
      <c r="G99" s="30"/>
      <c r="H99" s="63" t="s">
        <v>206</v>
      </c>
      <c r="I99" s="63" t="s">
        <v>206</v>
      </c>
      <c r="J99" s="63" t="s">
        <v>206</v>
      </c>
      <c r="K99" s="63" t="s">
        <v>206</v>
      </c>
      <c r="M99" s="63" t="s">
        <v>206</v>
      </c>
      <c r="N99" s="63" t="s">
        <v>206</v>
      </c>
      <c r="O99" s="63" t="s">
        <v>206</v>
      </c>
      <c r="P99" s="63" t="s">
        <v>206</v>
      </c>
      <c r="R99" s="63" t="s">
        <v>206</v>
      </c>
      <c r="S99" s="63" t="s">
        <v>206</v>
      </c>
      <c r="T99" s="63" t="s">
        <v>206</v>
      </c>
      <c r="U99" s="63" t="s">
        <v>206</v>
      </c>
      <c r="W99" s="63" t="s">
        <v>206</v>
      </c>
      <c r="X99" s="63" t="s">
        <v>206</v>
      </c>
      <c r="Y99" s="63" t="s">
        <v>206</v>
      </c>
      <c r="Z99" s="63" t="s">
        <v>206</v>
      </c>
      <c r="AB99" s="63" t="s">
        <v>206</v>
      </c>
      <c r="AC99" s="63" t="s">
        <v>206</v>
      </c>
      <c r="AD99" s="63" t="s">
        <v>206</v>
      </c>
      <c r="AE99" s="63" t="s">
        <v>206</v>
      </c>
      <c r="AG99" s="63" t="s">
        <v>206</v>
      </c>
      <c r="AH99" s="63" t="s">
        <v>206</v>
      </c>
      <c r="AI99" s="63" t="s">
        <v>206</v>
      </c>
      <c r="AJ99" s="63" t="s">
        <v>206</v>
      </c>
      <c r="AL99" s="63" t="s">
        <v>206</v>
      </c>
      <c r="AM99" s="63" t="s">
        <v>206</v>
      </c>
      <c r="AN99" s="63" t="s">
        <v>206</v>
      </c>
      <c r="AO99" s="63" t="s">
        <v>206</v>
      </c>
      <c r="AQ99" s="63" t="s">
        <v>206</v>
      </c>
      <c r="AR99" s="63" t="s">
        <v>206</v>
      </c>
      <c r="AS99" s="63" t="s">
        <v>206</v>
      </c>
      <c r="AT99" s="63" t="s">
        <v>206</v>
      </c>
      <c r="AV99" s="63" t="s">
        <v>206</v>
      </c>
      <c r="AW99" s="63" t="s">
        <v>206</v>
      </c>
      <c r="AX99" s="63" t="s">
        <v>206</v>
      </c>
      <c r="AY99" s="63" t="s">
        <v>206</v>
      </c>
      <c r="BA99" s="63" t="s">
        <v>206</v>
      </c>
      <c r="BB99" s="63" t="s">
        <v>206</v>
      </c>
      <c r="BC99" s="63" t="s">
        <v>206</v>
      </c>
      <c r="BD99" s="63" t="s">
        <v>206</v>
      </c>
      <c r="BF99" s="21">
        <v>0</v>
      </c>
      <c r="BG99" s="21">
        <v>0</v>
      </c>
      <c r="BH99" s="21">
        <v>0</v>
      </c>
      <c r="BI99" s="21">
        <v>0</v>
      </c>
      <c r="BK99" s="21">
        <v>0</v>
      </c>
      <c r="BL99" s="21">
        <v>0</v>
      </c>
      <c r="BM99" s="21">
        <v>0</v>
      </c>
      <c r="BN99" s="21">
        <v>0</v>
      </c>
    </row>
    <row r="100" spans="2:67" outlineLevel="2" x14ac:dyDescent="0.35">
      <c r="B100" s="52" t="s">
        <v>281</v>
      </c>
      <c r="C100" s="105" t="s">
        <v>206</v>
      </c>
      <c r="D100" s="105" t="s">
        <v>206</v>
      </c>
      <c r="E100" s="105" t="s">
        <v>206</v>
      </c>
      <c r="F100" s="105" t="s">
        <v>206</v>
      </c>
      <c r="G100" s="30"/>
      <c r="H100" s="105" t="s">
        <v>206</v>
      </c>
      <c r="I100" s="105" t="s">
        <v>206</v>
      </c>
      <c r="J100" s="105" t="s">
        <v>206</v>
      </c>
      <c r="K100" s="105" t="s">
        <v>206</v>
      </c>
      <c r="M100" s="105" t="s">
        <v>206</v>
      </c>
      <c r="N100" s="105" t="s">
        <v>206</v>
      </c>
      <c r="O100" s="105" t="s">
        <v>206</v>
      </c>
      <c r="P100" s="105" t="s">
        <v>206</v>
      </c>
      <c r="R100" s="105" t="s">
        <v>206</v>
      </c>
      <c r="S100" s="105" t="s">
        <v>206</v>
      </c>
      <c r="T100" s="105" t="s">
        <v>206</v>
      </c>
      <c r="U100" s="105" t="s">
        <v>206</v>
      </c>
      <c r="W100" s="105" t="s">
        <v>206</v>
      </c>
      <c r="X100" s="105" t="s">
        <v>206</v>
      </c>
      <c r="Y100" s="105" t="s">
        <v>206</v>
      </c>
      <c r="Z100" s="105" t="s">
        <v>206</v>
      </c>
      <c r="AB100" s="105" t="s">
        <v>206</v>
      </c>
      <c r="AC100" s="105" t="s">
        <v>206</v>
      </c>
      <c r="AD100" s="105" t="s">
        <v>206</v>
      </c>
      <c r="AE100" s="105" t="s">
        <v>206</v>
      </c>
      <c r="AG100" s="105" t="s">
        <v>206</v>
      </c>
      <c r="AH100" s="105" t="s">
        <v>206</v>
      </c>
      <c r="AI100" s="105" t="s">
        <v>206</v>
      </c>
      <c r="AJ100" s="105" t="s">
        <v>206</v>
      </c>
      <c r="AL100" s="105" t="s">
        <v>206</v>
      </c>
      <c r="AM100" s="105" t="s">
        <v>206</v>
      </c>
      <c r="AN100" s="105" t="s">
        <v>206</v>
      </c>
      <c r="AO100" s="105" t="s">
        <v>206</v>
      </c>
      <c r="AQ100" s="105" t="s">
        <v>206</v>
      </c>
      <c r="AR100" s="105" t="s">
        <v>206</v>
      </c>
      <c r="AS100" s="105" t="s">
        <v>206</v>
      </c>
      <c r="AT100" s="105" t="s">
        <v>206</v>
      </c>
      <c r="AV100" s="105" t="s">
        <v>206</v>
      </c>
      <c r="AW100" s="105" t="s">
        <v>206</v>
      </c>
      <c r="AX100" s="105" t="s">
        <v>206</v>
      </c>
      <c r="AY100" s="105" t="s">
        <v>206</v>
      </c>
      <c r="BA100" s="105" t="s">
        <v>206</v>
      </c>
      <c r="BB100" s="105" t="s">
        <v>206</v>
      </c>
      <c r="BC100" s="105" t="s">
        <v>206</v>
      </c>
      <c r="BD100" s="105" t="s">
        <v>206</v>
      </c>
      <c r="BF100" s="105" t="s">
        <v>206</v>
      </c>
      <c r="BG100" s="105" t="s">
        <v>206</v>
      </c>
      <c r="BH100" s="105" t="s">
        <v>206</v>
      </c>
      <c r="BI100" s="105" t="s">
        <v>206</v>
      </c>
      <c r="BK100" s="105" t="s">
        <v>206</v>
      </c>
      <c r="BL100" s="105" t="s">
        <v>206</v>
      </c>
      <c r="BM100" s="105" t="s">
        <v>206</v>
      </c>
      <c r="BN100" s="105" t="s">
        <v>206</v>
      </c>
    </row>
    <row r="102" spans="2:67" x14ac:dyDescent="0.35">
      <c r="B102" s="109"/>
      <c r="C102" s="103" t="s">
        <v>35</v>
      </c>
      <c r="D102" s="103" t="s">
        <v>36</v>
      </c>
      <c r="E102" s="103" t="s">
        <v>37</v>
      </c>
      <c r="F102" s="103" t="s">
        <v>38</v>
      </c>
      <c r="G102" s="110"/>
      <c r="H102" s="103" t="s">
        <v>39</v>
      </c>
      <c r="I102" s="103" t="s">
        <v>40</v>
      </c>
      <c r="J102" s="103" t="s">
        <v>41</v>
      </c>
      <c r="K102" s="103" t="s">
        <v>42</v>
      </c>
      <c r="L102" s="40"/>
      <c r="M102" s="41" t="s">
        <v>43</v>
      </c>
      <c r="N102" s="41" t="s">
        <v>44</v>
      </c>
      <c r="O102" s="41" t="s">
        <v>45</v>
      </c>
      <c r="P102" s="41" t="s">
        <v>46</v>
      </c>
      <c r="Q102" s="40"/>
      <c r="R102" s="41" t="s">
        <v>47</v>
      </c>
      <c r="S102" s="41" t="s">
        <v>48</v>
      </c>
      <c r="T102" s="41" t="s">
        <v>49</v>
      </c>
      <c r="U102" s="41" t="s">
        <v>50</v>
      </c>
      <c r="V102" s="40"/>
      <c r="W102" s="41" t="s">
        <v>51</v>
      </c>
      <c r="X102" s="41" t="s">
        <v>52</v>
      </c>
      <c r="Y102" s="41" t="s">
        <v>53</v>
      </c>
      <c r="Z102" s="41" t="s">
        <v>54</v>
      </c>
      <c r="AA102" s="40"/>
      <c r="AB102" s="41" t="s">
        <v>55</v>
      </c>
      <c r="AC102" s="41" t="s">
        <v>58</v>
      </c>
      <c r="AD102" s="41" t="s">
        <v>59</v>
      </c>
      <c r="AE102" s="41" t="s">
        <v>60</v>
      </c>
      <c r="AF102" s="40"/>
      <c r="AG102" s="41" t="s">
        <v>61</v>
      </c>
      <c r="AH102" s="41" t="s">
        <v>56</v>
      </c>
      <c r="AI102" s="41" t="s">
        <v>62</v>
      </c>
      <c r="AJ102" s="41" t="s">
        <v>63</v>
      </c>
      <c r="AK102" s="40"/>
      <c r="AL102" s="41" t="s">
        <v>64</v>
      </c>
      <c r="AM102" s="41" t="s">
        <v>65</v>
      </c>
      <c r="AN102" s="41" t="s">
        <v>57</v>
      </c>
      <c r="AO102" s="41" t="s">
        <v>66</v>
      </c>
      <c r="AP102" s="40"/>
      <c r="AQ102" s="41" t="s">
        <v>67</v>
      </c>
      <c r="AR102" s="41" t="s">
        <v>68</v>
      </c>
      <c r="AS102" s="41" t="s">
        <v>69</v>
      </c>
      <c r="AT102" s="41" t="s">
        <v>70</v>
      </c>
      <c r="AU102" s="40"/>
      <c r="AV102" s="41" t="s">
        <v>71</v>
      </c>
      <c r="AW102" s="41" t="s">
        <v>72</v>
      </c>
      <c r="AX102" s="41" t="s">
        <v>73</v>
      </c>
      <c r="AY102" s="41" t="s">
        <v>74</v>
      </c>
      <c r="BA102" s="41" t="s">
        <v>249</v>
      </c>
      <c r="BB102" s="41" t="s">
        <v>252</v>
      </c>
      <c r="BC102" s="41" t="s">
        <v>253</v>
      </c>
      <c r="BD102" s="103" t="s">
        <v>254</v>
      </c>
      <c r="BF102" s="41" t="s">
        <v>258</v>
      </c>
      <c r="BG102" s="103" t="s">
        <v>259</v>
      </c>
      <c r="BH102" s="103" t="s">
        <v>263</v>
      </c>
      <c r="BI102" s="41" t="s">
        <v>271</v>
      </c>
      <c r="BK102" s="41" t="s">
        <v>274</v>
      </c>
      <c r="BL102" s="41" t="s">
        <v>277</v>
      </c>
      <c r="BM102" s="41" t="s">
        <v>279</v>
      </c>
      <c r="BN102" s="103" t="s">
        <v>283</v>
      </c>
    </row>
    <row r="103" spans="2:67" x14ac:dyDescent="0.35">
      <c r="B103" s="4" t="s">
        <v>207</v>
      </c>
      <c r="C103" s="20">
        <f>C104+C109+C113+C118+C124+C127</f>
        <v>0.99999999999999989</v>
      </c>
      <c r="D103" s="20">
        <f t="shared" ref="D103:F103" si="125">D104+D109+D113+D118+D124+D127</f>
        <v>1</v>
      </c>
      <c r="E103" s="20">
        <f t="shared" si="125"/>
        <v>1</v>
      </c>
      <c r="F103" s="20">
        <f t="shared" si="125"/>
        <v>1</v>
      </c>
      <c r="G103" s="30"/>
      <c r="H103" s="20">
        <f>H104+H109+H113+H118+H124+H127</f>
        <v>1</v>
      </c>
      <c r="I103" s="20">
        <f t="shared" ref="I103:K103" si="126">I104+I109+I113+I118+I124+I127</f>
        <v>1</v>
      </c>
      <c r="J103" s="20">
        <f t="shared" si="126"/>
        <v>1</v>
      </c>
      <c r="K103" s="20">
        <f t="shared" si="126"/>
        <v>1.0000000000000002</v>
      </c>
      <c r="L103" s="30"/>
      <c r="M103" s="20">
        <f>M104+M109+M113+M118+M124+M127</f>
        <v>0.99999999999999989</v>
      </c>
      <c r="N103" s="20">
        <f t="shared" ref="N103:P103" si="127">N104+N109+N113+N118+N124+N127</f>
        <v>0.99999999999999989</v>
      </c>
      <c r="O103" s="20">
        <f t="shared" si="127"/>
        <v>1</v>
      </c>
      <c r="P103" s="20">
        <f t="shared" si="127"/>
        <v>0.99999999999999989</v>
      </c>
      <c r="Q103" s="30"/>
      <c r="R103" s="20">
        <f>R104+R109+R113+R118+R124+R127</f>
        <v>1.0000000000000002</v>
      </c>
      <c r="S103" s="20">
        <f t="shared" ref="S103:U103" si="128">S104+S109+S113+S118+S124+S127</f>
        <v>1</v>
      </c>
      <c r="T103" s="20">
        <f t="shared" si="128"/>
        <v>1.0000000000000002</v>
      </c>
      <c r="U103" s="20">
        <f t="shared" si="128"/>
        <v>1</v>
      </c>
      <c r="V103" s="30"/>
      <c r="W103" s="20">
        <f>W104+W109+W113+W118+W124+W127</f>
        <v>1.0000000000000002</v>
      </c>
      <c r="X103" s="20">
        <f t="shared" ref="X103:Z103" si="129">X104+X109+X113+X118+X124+X127</f>
        <v>1</v>
      </c>
      <c r="Y103" s="20">
        <f t="shared" si="129"/>
        <v>1</v>
      </c>
      <c r="Z103" s="20">
        <f t="shared" si="129"/>
        <v>1</v>
      </c>
      <c r="AA103" s="30"/>
      <c r="AB103" s="20">
        <f>AB104+AB109+AB113+AB118+AB124+AB127</f>
        <v>1</v>
      </c>
      <c r="AC103" s="20">
        <f t="shared" ref="AC103:AE103" si="130">AC104+AC109+AC113+AC118+AC124+AC127</f>
        <v>1</v>
      </c>
      <c r="AD103" s="20">
        <f t="shared" si="130"/>
        <v>1.0000000000000002</v>
      </c>
      <c r="AE103" s="20">
        <f t="shared" si="130"/>
        <v>1</v>
      </c>
      <c r="AF103" s="30"/>
      <c r="AG103" s="20">
        <f>AG104+AG109+AG113+AG118+AG124+AG127</f>
        <v>1</v>
      </c>
      <c r="AH103" s="20">
        <f t="shared" ref="AH103:AJ103" si="131">AH104+AH109+AH113+AH118+AH124+AH127</f>
        <v>1</v>
      </c>
      <c r="AI103" s="20">
        <f t="shared" si="131"/>
        <v>1.0000000000000002</v>
      </c>
      <c r="AJ103" s="20">
        <f t="shared" si="131"/>
        <v>0.99999999999999989</v>
      </c>
      <c r="AK103" s="30"/>
      <c r="AL103" s="20">
        <f>AL104+AL109+AL113+AL118+AL124+AL127</f>
        <v>1</v>
      </c>
      <c r="AM103" s="20">
        <f t="shared" ref="AM103:AO103" si="132">AM104+AM109+AM113+AM118+AM124+AM127</f>
        <v>0.99999999999999989</v>
      </c>
      <c r="AN103" s="20">
        <f t="shared" si="132"/>
        <v>1</v>
      </c>
      <c r="AO103" s="20">
        <f t="shared" si="132"/>
        <v>0.99999999999999989</v>
      </c>
      <c r="AP103" s="30"/>
      <c r="AQ103" s="20">
        <f>AQ104+AQ109+AQ113+AQ118+AQ124+AQ127</f>
        <v>1</v>
      </c>
      <c r="AR103" s="20">
        <f t="shared" ref="AR103:AT103" si="133">AR104+AR109+AR113+AR118+AR124+AR127</f>
        <v>1</v>
      </c>
      <c r="AS103" s="20">
        <f t="shared" si="133"/>
        <v>1</v>
      </c>
      <c r="AT103" s="20">
        <f t="shared" si="133"/>
        <v>1</v>
      </c>
      <c r="AU103" s="30"/>
      <c r="AV103" s="20">
        <f>AV104+AV109+AV113+AV118+AV124+AV127</f>
        <v>0.99999999999999989</v>
      </c>
      <c r="AW103" s="20">
        <f t="shared" ref="AW103:AY103" si="134">AW104+AW109+AW113+AW118+AW124+AW127</f>
        <v>1</v>
      </c>
      <c r="AX103" s="20">
        <f t="shared" si="134"/>
        <v>1</v>
      </c>
      <c r="AY103" s="20">
        <f t="shared" si="134"/>
        <v>1</v>
      </c>
      <c r="BA103" s="20">
        <f t="shared" ref="BA103:BB103" si="135">BA104+BA109+BA113+BA118+BA124+BA127</f>
        <v>1</v>
      </c>
      <c r="BB103" s="20">
        <f t="shared" si="135"/>
        <v>1</v>
      </c>
      <c r="BC103" s="20">
        <f t="shared" ref="BC103:BD103" si="136">BC104+BC109+BC113+BC118+BC124+BC127</f>
        <v>0.99999999999999989</v>
      </c>
      <c r="BD103" s="20">
        <f t="shared" si="136"/>
        <v>0.99999999999999989</v>
      </c>
      <c r="BF103" s="20">
        <v>0.99999999999999989</v>
      </c>
      <c r="BG103" s="20">
        <v>1</v>
      </c>
      <c r="BH103" s="20">
        <v>1.0000000000000002</v>
      </c>
      <c r="BI103" s="20">
        <v>1</v>
      </c>
      <c r="BK103" s="20">
        <v>1</v>
      </c>
      <c r="BL103" s="20">
        <v>1</v>
      </c>
      <c r="BM103" s="20">
        <v>1</v>
      </c>
      <c r="BN103" s="20">
        <v>1</v>
      </c>
    </row>
    <row r="104" spans="2:67" outlineLevel="1" x14ac:dyDescent="0.35">
      <c r="B104" s="3" t="s">
        <v>1</v>
      </c>
      <c r="C104" s="86">
        <f t="shared" ref="C104:C116" si="137">C4/$C$3</f>
        <v>0.81909148673822985</v>
      </c>
      <c r="D104" s="86">
        <f t="shared" ref="D104:D116" si="138">D4/$D$3</f>
        <v>0.80038239089909657</v>
      </c>
      <c r="E104" s="86">
        <f t="shared" ref="E104:E116" si="139">E4/$E$3</f>
        <v>0.78663138914310049</v>
      </c>
      <c r="F104" s="86">
        <f t="shared" ref="F104:F116" si="140">F4/$F$3</f>
        <v>0.75159521731393364</v>
      </c>
      <c r="G104" s="68"/>
      <c r="H104" s="86">
        <f t="shared" ref="H104:H116" si="141">H4/$H$3</f>
        <v>0.74159322254382254</v>
      </c>
      <c r="I104" s="86">
        <f t="shared" ref="I104:I116" si="142">I4/$I$3</f>
        <v>0.74075322010016387</v>
      </c>
      <c r="J104" s="86">
        <f t="shared" ref="J104:J116" si="143">J4/$J$3</f>
        <v>0.75091338605784042</v>
      </c>
      <c r="K104" s="86">
        <f t="shared" ref="K104:K116" si="144">K4/$K$3</f>
        <v>0.73736728722097877</v>
      </c>
      <c r="L104" s="1"/>
      <c r="M104" s="86">
        <f t="shared" ref="M104:M116" si="145">M4/$M$3</f>
        <v>0.7455458898105064</v>
      </c>
      <c r="N104" s="86">
        <f t="shared" ref="N104:N116" si="146">N4/$N$3</f>
        <v>0.72925931890539242</v>
      </c>
      <c r="O104" s="86">
        <f t="shared" ref="O104:O116" si="147">O4/$O$3</f>
        <v>0.72398564725365722</v>
      </c>
      <c r="P104" s="86">
        <f t="shared" ref="P104:P116" si="148">P4/$P$3</f>
        <v>0.75859792784475333</v>
      </c>
      <c r="Q104" s="1"/>
      <c r="R104" s="86">
        <f t="shared" ref="R104:R116" si="149">R4/$R$3</f>
        <v>0.75396911441370729</v>
      </c>
      <c r="S104" s="86">
        <f t="shared" ref="S104:S116" si="150">S4/$S$3</f>
        <v>0.76287329626762379</v>
      </c>
      <c r="T104" s="86">
        <f t="shared" ref="T104:T116" si="151">T4/$T$3</f>
        <v>0.77523260012753636</v>
      </c>
      <c r="U104" s="86">
        <f t="shared" ref="U104:U116" si="152">U4/$U$3</f>
        <v>0.76881570992780168</v>
      </c>
      <c r="V104" s="1"/>
      <c r="W104" s="86">
        <f t="shared" ref="W104:W116" si="153">W4/$W$3</f>
        <v>0.76113887259166357</v>
      </c>
      <c r="X104" s="86">
        <f t="shared" ref="X104:X116" si="154">X4/$X$3</f>
        <v>0.76318250437524215</v>
      </c>
      <c r="Y104" s="86">
        <f t="shared" ref="Y104:Y116" si="155">Y4/$Y$3</f>
        <v>0.75787721015541409</v>
      </c>
      <c r="Z104" s="86">
        <f t="shared" ref="Z104:Z116" si="156">Z4/$Z$3</f>
        <v>0.76385099652598676</v>
      </c>
      <c r="AA104" s="1"/>
      <c r="AB104" s="86">
        <f t="shared" ref="AB104:AB116" si="157">AB4/$AB$3</f>
        <v>0.75487775894031339</v>
      </c>
      <c r="AC104" s="86">
        <f t="shared" ref="AC104:AC116" si="158">AC4/$AC$3</f>
        <v>0.76121059550088055</v>
      </c>
      <c r="AD104" s="86">
        <f t="shared" ref="AD104:AD116" si="159">AD4/$AD$3</f>
        <v>0.75471414596449493</v>
      </c>
      <c r="AE104" s="86">
        <f t="shared" ref="AE104:AE116" si="160">AE4/$AE$3</f>
        <v>0.75260888928994552</v>
      </c>
      <c r="AF104" s="1"/>
      <c r="AG104" s="86">
        <f t="shared" ref="AG104:AG115" si="161">AG4/$AG$3</f>
        <v>0.75496052626003085</v>
      </c>
      <c r="AH104" s="86">
        <f t="shared" ref="AH104:AH115" si="162">AH4/$AH$3</f>
        <v>0.73128786347303831</v>
      </c>
      <c r="AI104" s="86">
        <f t="shared" ref="AI104:AI115" si="163">AI4/$AI$3</f>
        <v>0.71838171425103459</v>
      </c>
      <c r="AJ104" s="86">
        <f t="shared" ref="AJ104:AJ115" si="164">AJ4/$AJ$3</f>
        <v>0.71201933270494178</v>
      </c>
      <c r="AK104" s="1"/>
      <c r="AL104" s="86">
        <f t="shared" ref="AL104:AL115" si="165">AL4/$AL$3</f>
        <v>0.71402729938651111</v>
      </c>
      <c r="AM104" s="86">
        <f t="shared" ref="AM104:AM115" si="166">AM4/$AM$3</f>
        <v>0.70066870574052376</v>
      </c>
      <c r="AN104" s="86">
        <f t="shared" ref="AN104:AN115" si="167">AN4/$AN$3</f>
        <v>0.69872972821532542</v>
      </c>
      <c r="AO104" s="86">
        <f t="shared" ref="AO104:AO115" si="168">AO4/$AO$3</f>
        <v>0.6945606202616289</v>
      </c>
      <c r="AP104" s="1"/>
      <c r="AQ104" s="86">
        <f t="shared" ref="AQ104:AQ115" si="169">AQ4/$AQ$3</f>
        <v>0.6924263316077105</v>
      </c>
      <c r="AR104" s="86">
        <f t="shared" ref="AR104:AR115" si="170">AR4/$AR$3</f>
        <v>0.67916196003692186</v>
      </c>
      <c r="AS104" s="86">
        <f t="shared" ref="AS104:AS115" si="171">AS4/$AS$3</f>
        <v>0.67154634580352768</v>
      </c>
      <c r="AT104" s="86">
        <f t="shared" ref="AT104:AT115" si="172">AT4/$AT$3</f>
        <v>0.65810298783835475</v>
      </c>
      <c r="AU104" s="1"/>
      <c r="AV104" s="86">
        <f t="shared" ref="AV104:AV115" si="173">AV4/$AV$3</f>
        <v>0.6553892932087646</v>
      </c>
      <c r="AW104" s="86">
        <f t="shared" ref="AW104:AW115" si="174">AW4/$AW$3</f>
        <v>0.65344137847300354</v>
      </c>
      <c r="AX104" s="86">
        <f t="shared" ref="AX104:AY115" si="175">AX4/AX$3</f>
        <v>0.64504127368824282</v>
      </c>
      <c r="AY104" s="86">
        <f t="shared" si="175"/>
        <v>0.64580134752386864</v>
      </c>
      <c r="BA104" s="86">
        <f t="shared" ref="BA104:BB115" si="176">BA4/BA$3</f>
        <v>0.64093483259609974</v>
      </c>
      <c r="BB104" s="86">
        <f t="shared" si="176"/>
        <v>0.63721659336806136</v>
      </c>
      <c r="BC104" s="86">
        <f t="shared" ref="BC104:BD104" si="177">BC4/BC$3</f>
        <v>0.61874548120519213</v>
      </c>
      <c r="BD104" s="86">
        <f t="shared" si="177"/>
        <v>0.63053640396036159</v>
      </c>
      <c r="BF104" s="86">
        <v>0.62026197356629598</v>
      </c>
      <c r="BG104" s="86">
        <v>0.61574389923904482</v>
      </c>
      <c r="BH104" s="86">
        <v>0.61207855904163078</v>
      </c>
      <c r="BI104" s="86">
        <v>0.60173933726493112</v>
      </c>
      <c r="BK104" s="86">
        <v>0.59834964076361341</v>
      </c>
      <c r="BL104" s="86">
        <v>0.59421845372258597</v>
      </c>
      <c r="BM104" s="86">
        <v>0.58711223407646085</v>
      </c>
      <c r="BN104" s="86">
        <v>0.58223619103471025</v>
      </c>
    </row>
    <row r="105" spans="2:67" outlineLevel="2" x14ac:dyDescent="0.35">
      <c r="B105" s="2" t="s">
        <v>2</v>
      </c>
      <c r="C105" s="28">
        <f t="shared" si="137"/>
        <v>0.7013109845661889</v>
      </c>
      <c r="D105" s="28">
        <f t="shared" si="138"/>
        <v>0.67639214186702357</v>
      </c>
      <c r="E105" s="28">
        <f t="shared" si="139"/>
        <v>0.66911011842737145</v>
      </c>
      <c r="F105" s="28">
        <f t="shared" si="140"/>
        <v>0.63507020650967294</v>
      </c>
      <c r="G105" s="30"/>
      <c r="H105" s="28">
        <f t="shared" si="141"/>
        <v>0.62979283879150538</v>
      </c>
      <c r="I105" s="28">
        <f t="shared" si="142"/>
        <v>0.63545096717871752</v>
      </c>
      <c r="J105" s="28">
        <f t="shared" si="143"/>
        <v>0.65000073364341993</v>
      </c>
      <c r="K105" s="28">
        <f t="shared" si="144"/>
        <v>0.63189878391938648</v>
      </c>
      <c r="M105" s="28">
        <f t="shared" si="145"/>
        <v>0.63505968035605909</v>
      </c>
      <c r="N105" s="28">
        <f t="shared" si="146"/>
        <v>0.62396095288827214</v>
      </c>
      <c r="O105" s="28">
        <f t="shared" si="147"/>
        <v>0.6217643317452507</v>
      </c>
      <c r="P105" s="28">
        <f t="shared" si="148"/>
        <v>0.64392915601821499</v>
      </c>
      <c r="R105" s="28">
        <f t="shared" si="149"/>
        <v>0.64593894871049851</v>
      </c>
      <c r="S105" s="28">
        <f t="shared" si="150"/>
        <v>0.66220939779951671</v>
      </c>
      <c r="T105" s="28">
        <f t="shared" si="151"/>
        <v>0.67675688965035075</v>
      </c>
      <c r="U105" s="28">
        <f t="shared" si="152"/>
        <v>0.67977332897872966</v>
      </c>
      <c r="W105" s="28">
        <f t="shared" si="153"/>
        <v>0.67577063397330861</v>
      </c>
      <c r="X105" s="28">
        <f t="shared" si="154"/>
        <v>0.68432126968858964</v>
      </c>
      <c r="Y105" s="28">
        <f t="shared" si="155"/>
        <v>0.67761405653965356</v>
      </c>
      <c r="Z105" s="28">
        <f t="shared" si="156"/>
        <v>0.68919389219993921</v>
      </c>
      <c r="AB105" s="28">
        <f t="shared" si="157"/>
        <v>0.68163769746328018</v>
      </c>
      <c r="AC105" s="28">
        <f t="shared" si="158"/>
        <v>0.69126218408194662</v>
      </c>
      <c r="AD105" s="28">
        <f t="shared" si="159"/>
        <v>0.68798471601659661</v>
      </c>
      <c r="AE105" s="28">
        <f t="shared" si="160"/>
        <v>0.68926782267994424</v>
      </c>
      <c r="AG105" s="28">
        <f t="shared" si="161"/>
        <v>0.68759314008692851</v>
      </c>
      <c r="AH105" s="28">
        <f t="shared" si="162"/>
        <v>0.66490769300997088</v>
      </c>
      <c r="AI105" s="28">
        <f t="shared" si="163"/>
        <v>0.65128693367521762</v>
      </c>
      <c r="AJ105" s="28">
        <f t="shared" si="164"/>
        <v>0.64371383322523901</v>
      </c>
      <c r="AL105" s="28">
        <f t="shared" si="165"/>
        <v>0.63960759310285709</v>
      </c>
      <c r="AM105" s="28">
        <f t="shared" si="166"/>
        <v>0.63116986858046442</v>
      </c>
      <c r="AN105" s="28">
        <f t="shared" si="167"/>
        <v>0.62864390776633849</v>
      </c>
      <c r="AO105" s="28">
        <f t="shared" si="168"/>
        <v>0.62103395197338274</v>
      </c>
      <c r="AQ105" s="28">
        <f t="shared" si="169"/>
        <v>0.62151715611134917</v>
      </c>
      <c r="AR105" s="28">
        <f t="shared" si="170"/>
        <v>0.59664472559367365</v>
      </c>
      <c r="AS105" s="28">
        <f t="shared" si="171"/>
        <v>0.58728977718924558</v>
      </c>
      <c r="AT105" s="28">
        <f t="shared" si="172"/>
        <v>0.57239759611898511</v>
      </c>
      <c r="AV105" s="28">
        <f t="shared" si="173"/>
        <v>0.56787202938835968</v>
      </c>
      <c r="AW105" s="28">
        <f t="shared" si="174"/>
        <v>0.56978473460941736</v>
      </c>
      <c r="AX105" s="28">
        <f t="shared" si="175"/>
        <v>0.55571134206461081</v>
      </c>
      <c r="AY105" s="28">
        <f t="shared" si="175"/>
        <v>0.55135019141098762</v>
      </c>
      <c r="BA105" s="28">
        <f t="shared" si="176"/>
        <v>0.54775683685809795</v>
      </c>
      <c r="BB105" s="28">
        <f t="shared" si="176"/>
        <v>0.54701461923303452</v>
      </c>
      <c r="BC105" s="28">
        <f t="shared" ref="BC105:BD105" si="178">BC5/BC$3</f>
        <v>0.53068163133841917</v>
      </c>
      <c r="BD105" s="28">
        <f t="shared" si="178"/>
        <v>0.53933209083286637</v>
      </c>
      <c r="BF105" s="28">
        <v>0.53100253964016109</v>
      </c>
      <c r="BG105" s="28">
        <v>0.52704791179132371</v>
      </c>
      <c r="BH105" s="28">
        <v>0.52183141297756208</v>
      </c>
      <c r="BI105" s="28">
        <v>0.51368913593794185</v>
      </c>
      <c r="BK105" s="28">
        <v>0.51106883690538163</v>
      </c>
      <c r="BL105" s="28">
        <v>0.50084752564091406</v>
      </c>
      <c r="BM105" s="28">
        <v>0.48986047284310491</v>
      </c>
      <c r="BN105" s="28">
        <v>0.48518949529010741</v>
      </c>
    </row>
    <row r="106" spans="2:67" outlineLevel="2" x14ac:dyDescent="0.35">
      <c r="B106" s="2" t="s">
        <v>3</v>
      </c>
      <c r="C106" s="28">
        <f t="shared" si="137"/>
        <v>9.4853263150787168E-2</v>
      </c>
      <c r="D106" s="28">
        <f t="shared" si="138"/>
        <v>9.7356722909994753E-2</v>
      </c>
      <c r="E106" s="28">
        <f t="shared" si="139"/>
        <v>9.2277303081648762E-2</v>
      </c>
      <c r="F106" s="28">
        <f t="shared" si="140"/>
        <v>8.8645781253972156E-2</v>
      </c>
      <c r="G106" s="30"/>
      <c r="H106" s="28">
        <f t="shared" si="141"/>
        <v>8.505154639175258E-2</v>
      </c>
      <c r="I106" s="28">
        <f t="shared" si="142"/>
        <v>8.0108127976965371E-2</v>
      </c>
      <c r="J106" s="28">
        <f t="shared" si="143"/>
        <v>7.6775783897994221E-2</v>
      </c>
      <c r="K106" s="28">
        <f t="shared" si="144"/>
        <v>8.2381918081217059E-2</v>
      </c>
      <c r="M106" s="28">
        <f t="shared" si="145"/>
        <v>8.8488772000809221E-2</v>
      </c>
      <c r="N106" s="28">
        <f t="shared" si="146"/>
        <v>8.176108420152868E-2</v>
      </c>
      <c r="O106" s="28">
        <f t="shared" si="147"/>
        <v>7.9462132030865593E-2</v>
      </c>
      <c r="P106" s="28">
        <f t="shared" si="148"/>
        <v>8.3760386421718847E-2</v>
      </c>
      <c r="R106" s="28">
        <f t="shared" si="149"/>
        <v>8.161999713781426E-2</v>
      </c>
      <c r="S106" s="28">
        <f t="shared" si="150"/>
        <v>7.3650503202195794E-2</v>
      </c>
      <c r="T106" s="28">
        <f t="shared" si="151"/>
        <v>7.236149632372714E-2</v>
      </c>
      <c r="U106" s="28">
        <f t="shared" si="152"/>
        <v>6.5423288328040632E-2</v>
      </c>
      <c r="W106" s="28">
        <f t="shared" si="153"/>
        <v>6.1525959794182905E-2</v>
      </c>
      <c r="X106" s="28">
        <f t="shared" si="154"/>
        <v>5.7516064820381282E-2</v>
      </c>
      <c r="Y106" s="28">
        <f t="shared" si="155"/>
        <v>6.0064845317576214E-2</v>
      </c>
      <c r="Z106" s="28">
        <f t="shared" si="156"/>
        <v>5.3666979472869747E-2</v>
      </c>
      <c r="AB106" s="28">
        <f t="shared" si="157"/>
        <v>5.2299843138497615E-2</v>
      </c>
      <c r="AC106" s="28">
        <f t="shared" si="158"/>
        <v>4.9461792207147998E-2</v>
      </c>
      <c r="AD106" s="28">
        <f t="shared" si="159"/>
        <v>4.646527217695566E-2</v>
      </c>
      <c r="AE106" s="28">
        <f t="shared" si="160"/>
        <v>4.410587505858176E-2</v>
      </c>
      <c r="AG106" s="28">
        <f t="shared" si="161"/>
        <v>4.869911108160449E-2</v>
      </c>
      <c r="AH106" s="28">
        <f t="shared" si="162"/>
        <v>4.8491330120576208E-2</v>
      </c>
      <c r="AI106" s="28">
        <f t="shared" si="163"/>
        <v>4.7009081932101085E-2</v>
      </c>
      <c r="AJ106" s="28">
        <f t="shared" si="164"/>
        <v>4.9515036252623171E-2</v>
      </c>
      <c r="AL106" s="28">
        <f t="shared" si="165"/>
        <v>5.2327696849045736E-2</v>
      </c>
      <c r="AM106" s="28">
        <f t="shared" si="166"/>
        <v>4.9480811366474302E-2</v>
      </c>
      <c r="AN106" s="28">
        <f t="shared" si="167"/>
        <v>5.0218179295217165E-2</v>
      </c>
      <c r="AO106" s="28">
        <f t="shared" si="168"/>
        <v>5.5554049058828062E-2</v>
      </c>
      <c r="AQ106" s="28">
        <f t="shared" si="169"/>
        <v>5.3439516972034189E-2</v>
      </c>
      <c r="AR106" s="28">
        <f t="shared" si="170"/>
        <v>4.8808465148347371E-2</v>
      </c>
      <c r="AS106" s="28">
        <f t="shared" si="171"/>
        <v>5.0299361214262414E-2</v>
      </c>
      <c r="AT106" s="28">
        <f t="shared" si="172"/>
        <v>5.1008292660653508E-2</v>
      </c>
      <c r="AV106" s="28">
        <f t="shared" si="173"/>
        <v>5.2819007720512824E-2</v>
      </c>
      <c r="AW106" s="28">
        <f t="shared" si="174"/>
        <v>5.0608421940787122E-2</v>
      </c>
      <c r="AX106" s="28">
        <f t="shared" si="175"/>
        <v>5.416029263382964E-2</v>
      </c>
      <c r="AY106" s="28">
        <f t="shared" si="175"/>
        <v>5.0672635638603719E-2</v>
      </c>
      <c r="BA106" s="28">
        <f t="shared" si="176"/>
        <v>4.9989590618925418E-2</v>
      </c>
      <c r="BB106" s="28">
        <f t="shared" si="176"/>
        <v>4.8976378674574821E-2</v>
      </c>
      <c r="BC106" s="28">
        <f t="shared" ref="BC106:BD106" si="179">BC6/BC$3</f>
        <v>4.7547293903540483E-2</v>
      </c>
      <c r="BD106" s="28">
        <f t="shared" si="179"/>
        <v>4.6421077326104239E-2</v>
      </c>
      <c r="BF106" s="28">
        <v>4.6767238313661426E-2</v>
      </c>
      <c r="BG106" s="28">
        <v>4.5776190297688216E-2</v>
      </c>
      <c r="BH106" s="28">
        <v>4.4901216048003574E-2</v>
      </c>
      <c r="BI106" s="28">
        <v>4.4286940679244984E-2</v>
      </c>
      <c r="BK106" s="28">
        <v>4.1727571829792587E-2</v>
      </c>
      <c r="BL106" s="28">
        <v>4.4462945289391577E-2</v>
      </c>
      <c r="BM106" s="28">
        <v>4.4521004410085822E-2</v>
      </c>
      <c r="BN106" s="28">
        <v>4.4154785030971665E-2</v>
      </c>
    </row>
    <row r="107" spans="2:67" outlineLevel="2" x14ac:dyDescent="0.35">
      <c r="B107" s="2" t="s">
        <v>4</v>
      </c>
      <c r="C107" s="28">
        <f t="shared" si="137"/>
        <v>0</v>
      </c>
      <c r="D107" s="28">
        <f t="shared" si="138"/>
        <v>0</v>
      </c>
      <c r="E107" s="28">
        <f t="shared" si="139"/>
        <v>0</v>
      </c>
      <c r="F107" s="28">
        <f t="shared" si="140"/>
        <v>0</v>
      </c>
      <c r="G107" s="30"/>
      <c r="H107" s="28">
        <f t="shared" si="141"/>
        <v>0</v>
      </c>
      <c r="I107" s="28">
        <f t="shared" si="142"/>
        <v>0</v>
      </c>
      <c r="J107" s="28">
        <f t="shared" si="143"/>
        <v>0</v>
      </c>
      <c r="K107" s="28">
        <f t="shared" si="144"/>
        <v>0</v>
      </c>
      <c r="M107" s="28">
        <f t="shared" si="145"/>
        <v>0</v>
      </c>
      <c r="N107" s="28">
        <f t="shared" si="146"/>
        <v>0</v>
      </c>
      <c r="O107" s="28">
        <f t="shared" si="147"/>
        <v>0</v>
      </c>
      <c r="P107" s="28">
        <f t="shared" si="148"/>
        <v>9.9459883770198609E-3</v>
      </c>
      <c r="R107" s="28">
        <f t="shared" si="149"/>
        <v>6.1450260849201851E-3</v>
      </c>
      <c r="S107" s="28">
        <f t="shared" si="150"/>
        <v>8.742502795567755E-3</v>
      </c>
      <c r="T107" s="28">
        <f t="shared" si="151"/>
        <v>8.1630928326124202E-3</v>
      </c>
      <c r="U107" s="28">
        <f t="shared" si="152"/>
        <v>7.3831379552356004E-3</v>
      </c>
      <c r="W107" s="28">
        <f t="shared" si="153"/>
        <v>8.0688125054792399E-3</v>
      </c>
      <c r="X107" s="28">
        <f t="shared" si="154"/>
        <v>8.0123709136574357E-3</v>
      </c>
      <c r="Y107" s="28">
        <f t="shared" si="155"/>
        <v>7.2162366951652188E-3</v>
      </c>
      <c r="Z107" s="28">
        <f t="shared" si="156"/>
        <v>7.4234505217234577E-3</v>
      </c>
      <c r="AB107" s="28">
        <f t="shared" si="157"/>
        <v>7.1047169362888785E-3</v>
      </c>
      <c r="AC107" s="28">
        <f t="shared" si="158"/>
        <v>6.9508172325702519E-3</v>
      </c>
      <c r="AD107" s="28">
        <f t="shared" si="159"/>
        <v>6.8753392437126831E-3</v>
      </c>
      <c r="AE107" s="28">
        <f t="shared" si="160"/>
        <v>6.5262257049459012E-3</v>
      </c>
      <c r="AG107" s="28">
        <f t="shared" si="161"/>
        <v>6.333879048901106E-3</v>
      </c>
      <c r="AH107" s="28">
        <f t="shared" si="162"/>
        <v>6.5002901915264073E-3</v>
      </c>
      <c r="AI107" s="28">
        <f t="shared" si="163"/>
        <v>6.3015939846581982E-3</v>
      </c>
      <c r="AJ107" s="28">
        <f t="shared" si="164"/>
        <v>6.2320013522866964E-3</v>
      </c>
      <c r="AL107" s="28">
        <f t="shared" si="165"/>
        <v>8.0248564151410712E-3</v>
      </c>
      <c r="AM107" s="28">
        <f t="shared" si="166"/>
        <v>7.2714880547016889E-3</v>
      </c>
      <c r="AN107" s="28">
        <f t="shared" si="167"/>
        <v>7.0759069616990701E-3</v>
      </c>
      <c r="AO107" s="28">
        <f t="shared" si="168"/>
        <v>6.1964589080816587E-3</v>
      </c>
      <c r="AQ107" s="28">
        <f t="shared" si="169"/>
        <v>6.023052055040755E-3</v>
      </c>
      <c r="AR107" s="28">
        <f t="shared" si="170"/>
        <v>2.3397834126404567E-2</v>
      </c>
      <c r="AS107" s="28">
        <f t="shared" si="171"/>
        <v>2.3781350056877478E-2</v>
      </c>
      <c r="AT107" s="28">
        <f t="shared" si="172"/>
        <v>2.510415184997377E-2</v>
      </c>
      <c r="AV107" s="28">
        <f t="shared" si="173"/>
        <v>2.5405253548466181E-2</v>
      </c>
      <c r="AW107" s="28">
        <f t="shared" si="174"/>
        <v>2.4341990631416819E-2</v>
      </c>
      <c r="AX107" s="28">
        <f t="shared" si="175"/>
        <v>2.7261665418983644E-2</v>
      </c>
      <c r="AY107" s="28">
        <f t="shared" si="175"/>
        <v>2.915920248780933E-2</v>
      </c>
      <c r="BA107" s="28">
        <f t="shared" si="176"/>
        <v>2.8766149160582833E-2</v>
      </c>
      <c r="BB107" s="28">
        <f t="shared" si="176"/>
        <v>2.8183103659277224E-2</v>
      </c>
      <c r="BC107" s="28">
        <f t="shared" ref="BC107:BD107" si="180">BC7/BC$3</f>
        <v>2.7698382130686365E-2</v>
      </c>
      <c r="BD107" s="28">
        <f t="shared" si="180"/>
        <v>2.9945999018163971E-2</v>
      </c>
      <c r="BF107" s="28">
        <v>2.8779670623661657E-2</v>
      </c>
      <c r="BG107" s="28">
        <v>2.7902045100380746E-2</v>
      </c>
      <c r="BH107" s="28">
        <v>2.7187130956560595E-2</v>
      </c>
      <c r="BI107" s="28">
        <v>2.6705682827792215E-2</v>
      </c>
      <c r="BK107" s="28">
        <v>2.9441297747066806E-2</v>
      </c>
      <c r="BL107" s="28">
        <v>3.0746857193138185E-2</v>
      </c>
      <c r="BM107" s="28">
        <v>3.1474259045698373E-2</v>
      </c>
      <c r="BN107" s="28">
        <v>3.0387054209581058E-2</v>
      </c>
    </row>
    <row r="108" spans="2:67" outlineLevel="2" x14ac:dyDescent="0.35">
      <c r="B108" s="2" t="s">
        <v>5</v>
      </c>
      <c r="C108" s="28">
        <f t="shared" si="137"/>
        <v>2.2927239021253803E-2</v>
      </c>
      <c r="D108" s="28">
        <f t="shared" si="138"/>
        <v>2.6633526122078293E-2</v>
      </c>
      <c r="E108" s="28">
        <f t="shared" si="139"/>
        <v>2.5243967634080263E-2</v>
      </c>
      <c r="F108" s="28">
        <f t="shared" si="140"/>
        <v>2.7879229550288539E-2</v>
      </c>
      <c r="G108" s="30"/>
      <c r="H108" s="28">
        <f t="shared" si="141"/>
        <v>2.6748837360564572E-2</v>
      </c>
      <c r="I108" s="28">
        <f t="shared" si="142"/>
        <v>2.5194124944481033E-2</v>
      </c>
      <c r="J108" s="28">
        <f t="shared" si="143"/>
        <v>2.4136868516426276E-2</v>
      </c>
      <c r="K108" s="28">
        <f t="shared" si="144"/>
        <v>2.3086585220375138E-2</v>
      </c>
      <c r="M108" s="28">
        <f t="shared" si="145"/>
        <v>2.1997437453638143E-2</v>
      </c>
      <c r="N108" s="28">
        <f t="shared" si="146"/>
        <v>2.3537281815591591E-2</v>
      </c>
      <c r="O108" s="28">
        <f t="shared" si="147"/>
        <v>2.2759183477540832E-2</v>
      </c>
      <c r="P108" s="28">
        <f t="shared" si="148"/>
        <v>2.0962397027799708E-2</v>
      </c>
      <c r="R108" s="28">
        <f t="shared" si="149"/>
        <v>2.0265142480474257E-2</v>
      </c>
      <c r="S108" s="28">
        <f t="shared" si="150"/>
        <v>1.8270892470343521E-2</v>
      </c>
      <c r="T108" s="28">
        <f t="shared" si="151"/>
        <v>1.7951121320846041E-2</v>
      </c>
      <c r="U108" s="28">
        <f t="shared" si="152"/>
        <v>1.6235954665795745E-2</v>
      </c>
      <c r="W108" s="28">
        <f t="shared" si="153"/>
        <v>1.5773466318692805E-2</v>
      </c>
      <c r="X108" s="28">
        <f t="shared" si="154"/>
        <v>1.333279895261379E-2</v>
      </c>
      <c r="Y108" s="28">
        <f t="shared" si="155"/>
        <v>1.2982071603019178E-2</v>
      </c>
      <c r="Z108" s="28">
        <f t="shared" si="156"/>
        <v>1.3566674331454422E-2</v>
      </c>
      <c r="AB108" s="28">
        <f t="shared" si="157"/>
        <v>1.3835501402246764E-2</v>
      </c>
      <c r="AC108" s="28">
        <f t="shared" si="158"/>
        <v>1.3535801979215754E-2</v>
      </c>
      <c r="AD108" s="28">
        <f t="shared" si="159"/>
        <v>1.3388818527229961E-2</v>
      </c>
      <c r="AE108" s="28">
        <f t="shared" si="160"/>
        <v>1.2708965846473597E-2</v>
      </c>
      <c r="AG108" s="28">
        <f t="shared" si="161"/>
        <v>1.233439604259689E-2</v>
      </c>
      <c r="AH108" s="28">
        <f t="shared" si="162"/>
        <v>1.1388550150964806E-2</v>
      </c>
      <c r="AI108" s="28">
        <f t="shared" si="163"/>
        <v>1.378410465905772E-2</v>
      </c>
      <c r="AJ108" s="28">
        <f t="shared" si="164"/>
        <v>1.2558461874792894E-2</v>
      </c>
      <c r="AL108" s="28">
        <f t="shared" si="165"/>
        <v>1.4067153019467196E-2</v>
      </c>
      <c r="AM108" s="28">
        <f t="shared" si="166"/>
        <v>1.2746537738883436E-2</v>
      </c>
      <c r="AN108" s="28">
        <f t="shared" si="167"/>
        <v>1.2791734192070732E-2</v>
      </c>
      <c r="AO108" s="28">
        <f t="shared" si="168"/>
        <v>1.1776160321336432E-2</v>
      </c>
      <c r="AQ108" s="28">
        <f t="shared" si="169"/>
        <v>1.1446606469286391E-2</v>
      </c>
      <c r="AR108" s="28">
        <f t="shared" si="170"/>
        <v>1.0310935168496316E-2</v>
      </c>
      <c r="AS108" s="28">
        <f t="shared" si="171"/>
        <v>1.0175857343142228E-2</v>
      </c>
      <c r="AT108" s="28">
        <f t="shared" si="172"/>
        <v>9.592947208742323E-3</v>
      </c>
      <c r="AV108" s="28">
        <f t="shared" si="173"/>
        <v>9.293002551425962E-3</v>
      </c>
      <c r="AW108" s="28">
        <f t="shared" si="174"/>
        <v>8.7062312913823003E-3</v>
      </c>
      <c r="AX108" s="28">
        <f t="shared" si="175"/>
        <v>7.9079735708187382E-3</v>
      </c>
      <c r="AY108" s="28">
        <f t="shared" si="175"/>
        <v>1.461931798646785E-2</v>
      </c>
      <c r="BA108" s="28">
        <f t="shared" si="176"/>
        <v>1.4422255958493465E-2</v>
      </c>
      <c r="BB108" s="28">
        <f t="shared" si="176"/>
        <v>1.3042491801174762E-2</v>
      </c>
      <c r="BC108" s="28">
        <f t="shared" ref="BC108:BD108" si="181">BC8/BC$3</f>
        <v>1.2818173832546131E-2</v>
      </c>
      <c r="BD108" s="28">
        <f t="shared" si="181"/>
        <v>1.483723678322711E-2</v>
      </c>
      <c r="BF108" s="28">
        <v>1.3712524988811797E-2</v>
      </c>
      <c r="BG108" s="28">
        <v>1.5017752049652186E-2</v>
      </c>
      <c r="BH108" s="28">
        <v>1.8158799059504429E-2</v>
      </c>
      <c r="BI108" s="28">
        <v>1.7057577819952006E-2</v>
      </c>
      <c r="BK108" s="28">
        <v>1.6111934281372364E-2</v>
      </c>
      <c r="BL108" s="28">
        <v>1.8161125599142128E-2</v>
      </c>
      <c r="BM108" s="28">
        <v>2.1256497777571732E-2</v>
      </c>
      <c r="BN108" s="28">
        <v>2.2504856504050146E-2</v>
      </c>
    </row>
    <row r="109" spans="2:67" outlineLevel="1" x14ac:dyDescent="0.35">
      <c r="B109" s="3" t="s">
        <v>6</v>
      </c>
      <c r="C109" s="86">
        <f t="shared" si="137"/>
        <v>0.11783089170835141</v>
      </c>
      <c r="D109" s="86">
        <f t="shared" si="138"/>
        <v>0.11269059796376846</v>
      </c>
      <c r="E109" s="86">
        <f t="shared" si="139"/>
        <v>0.11577249621702926</v>
      </c>
      <c r="F109" s="86">
        <f t="shared" si="140"/>
        <v>0.10827140302858257</v>
      </c>
      <c r="G109" s="68"/>
      <c r="H109" s="86">
        <f t="shared" si="141"/>
        <v>0.10636118247747894</v>
      </c>
      <c r="I109" s="86">
        <f t="shared" si="142"/>
        <v>0.11484385768765411</v>
      </c>
      <c r="J109" s="86">
        <f t="shared" si="143"/>
        <v>0.1100245036902264</v>
      </c>
      <c r="K109" s="86">
        <f t="shared" si="144"/>
        <v>0.10579831166188328</v>
      </c>
      <c r="L109" s="1"/>
      <c r="M109" s="86">
        <f t="shared" si="145"/>
        <v>0.10188819205610627</v>
      </c>
      <c r="N109" s="86">
        <f t="shared" si="146"/>
        <v>9.1052116497156943E-2</v>
      </c>
      <c r="O109" s="86">
        <f t="shared" si="147"/>
        <v>9.7403064959377894E-2</v>
      </c>
      <c r="P109" s="86">
        <f t="shared" si="148"/>
        <v>7.9799831408806879E-2</v>
      </c>
      <c r="Q109" s="1"/>
      <c r="R109" s="86">
        <f t="shared" si="149"/>
        <v>8.1845502682214993E-2</v>
      </c>
      <c r="S109" s="86">
        <f t="shared" si="150"/>
        <v>7.858868792080137E-2</v>
      </c>
      <c r="T109" s="86">
        <f t="shared" si="151"/>
        <v>7.6621670418488164E-2</v>
      </c>
      <c r="U109" s="86">
        <f t="shared" si="152"/>
        <v>7.4470672438832874E-2</v>
      </c>
      <c r="V109" s="1"/>
      <c r="W109" s="86">
        <f t="shared" si="153"/>
        <v>7.258559415188115E-2</v>
      </c>
      <c r="X109" s="86">
        <f t="shared" si="154"/>
        <v>7.300976580764966E-2</v>
      </c>
      <c r="Y109" s="86">
        <f t="shared" si="155"/>
        <v>7.1089199709919643E-2</v>
      </c>
      <c r="Z109" s="86">
        <f t="shared" si="156"/>
        <v>6.7174614222945878E-2</v>
      </c>
      <c r="AA109" s="1"/>
      <c r="AB109" s="86">
        <f t="shared" si="157"/>
        <v>6.9633831381807232E-2</v>
      </c>
      <c r="AC109" s="86">
        <f t="shared" si="158"/>
        <v>6.7505394479029743E-2</v>
      </c>
      <c r="AD109" s="86">
        <f t="shared" si="159"/>
        <v>7.2614254215821863E-2</v>
      </c>
      <c r="AE109" s="86">
        <f t="shared" si="160"/>
        <v>7.0254441297443945E-2</v>
      </c>
      <c r="AF109" s="1"/>
      <c r="AG109" s="86">
        <f t="shared" si="161"/>
        <v>6.6765639412435254E-2</v>
      </c>
      <c r="AH109" s="86">
        <f t="shared" si="162"/>
        <v>6.1979693114309377E-2</v>
      </c>
      <c r="AI109" s="86">
        <f t="shared" si="163"/>
        <v>6.1359622005510102E-2</v>
      </c>
      <c r="AJ109" s="86">
        <f t="shared" si="164"/>
        <v>5.5903701594542207E-2</v>
      </c>
      <c r="AK109" s="1"/>
      <c r="AL109" s="86">
        <f t="shared" si="165"/>
        <v>4.9478179695876645E-2</v>
      </c>
      <c r="AM109" s="86">
        <f t="shared" si="166"/>
        <v>5.3189330089190273E-2</v>
      </c>
      <c r="AN109" s="86">
        <f t="shared" si="167"/>
        <v>5.3411747394739147E-2</v>
      </c>
      <c r="AO109" s="86">
        <f t="shared" si="168"/>
        <v>4.6153169667981941E-2</v>
      </c>
      <c r="AP109" s="1"/>
      <c r="AQ109" s="86">
        <f t="shared" si="169"/>
        <v>4.4861581031841798E-2</v>
      </c>
      <c r="AR109" s="86">
        <f t="shared" si="170"/>
        <v>5.0098261828636845E-2</v>
      </c>
      <c r="AS109" s="86">
        <f t="shared" si="171"/>
        <v>4.8935435161488038E-2</v>
      </c>
      <c r="AT109" s="86">
        <f t="shared" si="172"/>
        <v>5.044221050679757E-2</v>
      </c>
      <c r="AU109" s="1"/>
      <c r="AV109" s="86">
        <f t="shared" si="173"/>
        <v>4.8956197108673521E-2</v>
      </c>
      <c r="AW109" s="86">
        <f t="shared" si="174"/>
        <v>4.6907278020103568E-2</v>
      </c>
      <c r="AX109" s="86">
        <f t="shared" si="175"/>
        <v>4.3332991159393798E-2</v>
      </c>
      <c r="AY109" s="86">
        <f t="shared" si="175"/>
        <v>4.5247447161912702E-2</v>
      </c>
      <c r="BA109" s="86">
        <f t="shared" si="176"/>
        <v>4.4637531315862719E-2</v>
      </c>
      <c r="BB109" s="86">
        <f t="shared" si="176"/>
        <v>4.3732797363541985E-2</v>
      </c>
      <c r="BC109" s="86">
        <f t="shared" ref="BC109:BD109" si="182">BC9/BC$3</f>
        <v>4.2980636471544827E-2</v>
      </c>
      <c r="BD109" s="86">
        <f t="shared" si="182"/>
        <v>4.294555154421955E-2</v>
      </c>
      <c r="BF109" s="86">
        <v>4.326579560984737E-2</v>
      </c>
      <c r="BG109" s="86">
        <v>4.2775210320286604E-2</v>
      </c>
      <c r="BH109" s="86">
        <v>4.0948794059132064E-2</v>
      </c>
      <c r="BI109" s="86">
        <v>4.2982737547358561E-2</v>
      </c>
      <c r="BK109" s="86">
        <v>4.2313060698010635E-2</v>
      </c>
      <c r="BL109" s="86">
        <v>4.3299712721200326E-2</v>
      </c>
      <c r="BM109" s="86">
        <v>4.1980810428124099E-2</v>
      </c>
      <c r="BN109" s="86">
        <v>3.98279148187516E-2</v>
      </c>
      <c r="BO109" s="86"/>
    </row>
    <row r="110" spans="2:67" outlineLevel="2" x14ac:dyDescent="0.35">
      <c r="B110" s="2" t="s">
        <v>7</v>
      </c>
      <c r="C110" s="28">
        <f t="shared" si="137"/>
        <v>5.1850832863450907E-2</v>
      </c>
      <c r="D110" s="28">
        <f t="shared" si="138"/>
        <v>4.8926915539410164E-2</v>
      </c>
      <c r="E110" s="28">
        <f t="shared" si="139"/>
        <v>4.6374237742721744E-2</v>
      </c>
      <c r="F110" s="28">
        <f t="shared" si="140"/>
        <v>4.3369573507105387E-2</v>
      </c>
      <c r="G110" s="30"/>
      <c r="H110" s="28">
        <f t="shared" si="141"/>
        <v>4.4090864743568894E-2</v>
      </c>
      <c r="I110" s="28">
        <f t="shared" si="142"/>
        <v>5.0840059424440601E-2</v>
      </c>
      <c r="J110" s="28">
        <f t="shared" si="143"/>
        <v>4.8706586650624328E-2</v>
      </c>
      <c r="K110" s="28">
        <f t="shared" si="144"/>
        <v>4.7148561123313233E-2</v>
      </c>
      <c r="M110" s="28">
        <f t="shared" si="145"/>
        <v>4.5222199743745355E-2</v>
      </c>
      <c r="N110" s="28">
        <f t="shared" si="146"/>
        <v>4.1499944253806223E-2</v>
      </c>
      <c r="O110" s="28">
        <f t="shared" si="147"/>
        <v>4.0232092068787577E-2</v>
      </c>
      <c r="P110" s="28">
        <f t="shared" si="148"/>
        <v>3.7652033129507476E-2</v>
      </c>
      <c r="R110" s="28">
        <f t="shared" si="149"/>
        <v>3.7503306691877035E-2</v>
      </c>
      <c r="S110" s="28">
        <f t="shared" si="150"/>
        <v>3.3812685230800513E-2</v>
      </c>
      <c r="T110" s="28">
        <f t="shared" si="151"/>
        <v>3.3201699459891362E-2</v>
      </c>
      <c r="U110" s="28">
        <f t="shared" si="152"/>
        <v>3.5199327352702058E-2</v>
      </c>
      <c r="W110" s="28">
        <f t="shared" si="153"/>
        <v>3.449729241268621E-2</v>
      </c>
      <c r="X110" s="28">
        <f t="shared" si="154"/>
        <v>3.4170307135318559E-2</v>
      </c>
      <c r="Y110" s="28">
        <f t="shared" si="155"/>
        <v>3.3271436515653605E-2</v>
      </c>
      <c r="Z110" s="28">
        <f t="shared" si="156"/>
        <v>3.1791260899017453E-2</v>
      </c>
      <c r="AB110" s="28">
        <f t="shared" si="157"/>
        <v>3.2810989811924651E-2</v>
      </c>
      <c r="AC110" s="28">
        <f t="shared" si="158"/>
        <v>3.1480195441355191E-2</v>
      </c>
      <c r="AD110" s="28">
        <f t="shared" si="159"/>
        <v>3.1859009546356405E-2</v>
      </c>
      <c r="AE110" s="28">
        <f t="shared" si="160"/>
        <v>3.0241284053828268E-2</v>
      </c>
      <c r="AG110" s="28">
        <f t="shared" si="161"/>
        <v>2.8722813688750026E-2</v>
      </c>
      <c r="AH110" s="28">
        <f t="shared" si="162"/>
        <v>2.6522853397849325E-2</v>
      </c>
      <c r="AI110" s="28">
        <f t="shared" si="163"/>
        <v>2.6291200906296663E-2</v>
      </c>
      <c r="AJ110" s="28">
        <f t="shared" si="164"/>
        <v>2.3953463238345574E-2</v>
      </c>
      <c r="AL110" s="28">
        <f t="shared" si="165"/>
        <v>2.1211849696177659E-2</v>
      </c>
      <c r="AM110" s="28">
        <f t="shared" si="166"/>
        <v>2.1898204909456712E-2</v>
      </c>
      <c r="AN110" s="28">
        <f t="shared" si="167"/>
        <v>2.1309209257016966E-2</v>
      </c>
      <c r="AO110" s="28">
        <f t="shared" si="168"/>
        <v>1.8040581487801216E-2</v>
      </c>
      <c r="AQ110" s="28">
        <f t="shared" si="169"/>
        <v>1.7535718870420269E-2</v>
      </c>
      <c r="AR110" s="28">
        <f t="shared" si="170"/>
        <v>1.7664412666386565E-2</v>
      </c>
      <c r="AS110" s="28">
        <f t="shared" si="171"/>
        <v>1.7433001023296903E-2</v>
      </c>
      <c r="AT110" s="28">
        <f t="shared" si="172"/>
        <v>1.6434375293118794E-2</v>
      </c>
      <c r="AV110" s="28">
        <f t="shared" si="173"/>
        <v>1.6011691887047881E-2</v>
      </c>
      <c r="AW110" s="28">
        <f t="shared" si="174"/>
        <v>1.53415691429375E-2</v>
      </c>
      <c r="AX110" s="28">
        <f t="shared" si="175"/>
        <v>1.2573640421925502E-2</v>
      </c>
      <c r="AY110" s="28">
        <f t="shared" si="175"/>
        <v>1.6116698459820292E-2</v>
      </c>
      <c r="BA110" s="28">
        <f t="shared" si="176"/>
        <v>1.5899452396379875E-2</v>
      </c>
      <c r="BB110" s="28">
        <f t="shared" si="176"/>
        <v>1.5577195004847106E-2</v>
      </c>
      <c r="BC110" s="28">
        <f t="shared" ref="BC110:BD110" si="183">BC10/BC$3</f>
        <v>1.5309282646251289E-2</v>
      </c>
      <c r="BD110" s="28">
        <f t="shared" si="183"/>
        <v>1.6258944048379319E-2</v>
      </c>
      <c r="BF110" s="28">
        <v>1.6380186648780132E-2</v>
      </c>
      <c r="BG110" s="28">
        <v>1.6033072898537531E-2</v>
      </c>
      <c r="BH110" s="28">
        <v>1.5926717947081167E-2</v>
      </c>
      <c r="BI110" s="28">
        <v>1.4960858915202812E-2</v>
      </c>
      <c r="BK110" s="28">
        <v>1.4956942589119698E-2</v>
      </c>
      <c r="BL110" s="28">
        <v>1.4475138442080591E-2</v>
      </c>
      <c r="BM110" s="28">
        <v>1.2085721405432343E-2</v>
      </c>
      <c r="BN110" s="28">
        <v>1.14659311659275E-2</v>
      </c>
    </row>
    <row r="111" spans="2:67" outlineLevel="2" x14ac:dyDescent="0.35">
      <c r="B111" s="2" t="s">
        <v>8</v>
      </c>
      <c r="C111" s="28">
        <f t="shared" si="137"/>
        <v>3.4184261433007866E-2</v>
      </c>
      <c r="D111" s="28">
        <f t="shared" si="138"/>
        <v>2.9539696955212465E-2</v>
      </c>
      <c r="E111" s="28">
        <f t="shared" si="139"/>
        <v>3.6959850674592024E-2</v>
      </c>
      <c r="F111" s="28">
        <f t="shared" si="140"/>
        <v>3.4565160284385082E-2</v>
      </c>
      <c r="G111" s="30"/>
      <c r="H111" s="28">
        <f t="shared" si="141"/>
        <v>3.3163680119678692E-2</v>
      </c>
      <c r="I111" s="28">
        <f t="shared" si="142"/>
        <v>3.1220804680440476E-2</v>
      </c>
      <c r="J111" s="28">
        <f t="shared" si="143"/>
        <v>2.9910642231449826E-2</v>
      </c>
      <c r="K111" s="28">
        <f t="shared" si="144"/>
        <v>2.8609120955461836E-2</v>
      </c>
      <c r="M111" s="28">
        <f t="shared" si="145"/>
        <v>2.7493425045518917E-2</v>
      </c>
      <c r="N111" s="28">
        <f t="shared" si="146"/>
        <v>2.477608612167536E-2</v>
      </c>
      <c r="O111" s="28">
        <f t="shared" si="147"/>
        <v>2.4463272090148688E-2</v>
      </c>
      <c r="P111" s="28">
        <f t="shared" si="148"/>
        <v>1.7840337895999751E-2</v>
      </c>
      <c r="R111" s="28">
        <f t="shared" si="149"/>
        <v>1.9662348813710741E-2</v>
      </c>
      <c r="S111" s="28">
        <f t="shared" si="150"/>
        <v>1.7840805123513267E-2</v>
      </c>
      <c r="T111" s="28">
        <f t="shared" si="151"/>
        <v>1.7532402676726157E-2</v>
      </c>
      <c r="U111" s="28">
        <f t="shared" si="152"/>
        <v>1.5857243118915426E-2</v>
      </c>
      <c r="W111" s="28">
        <f t="shared" si="153"/>
        <v>1.5365473709765522E-2</v>
      </c>
      <c r="X111" s="28">
        <f t="shared" si="154"/>
        <v>1.5219830868502265E-2</v>
      </c>
      <c r="Y111" s="28">
        <f t="shared" si="155"/>
        <v>1.4819464001743084E-2</v>
      </c>
      <c r="Z111" s="28">
        <f t="shared" si="156"/>
        <v>1.41601774916257E-2</v>
      </c>
      <c r="AB111" s="28">
        <f t="shared" si="157"/>
        <v>1.4440764977104559E-2</v>
      </c>
      <c r="AC111" s="28">
        <f t="shared" si="158"/>
        <v>1.4127954562365139E-2</v>
      </c>
      <c r="AD111" s="28">
        <f t="shared" si="159"/>
        <v>1.8488590678119431E-2</v>
      </c>
      <c r="AE111" s="28">
        <f t="shared" si="160"/>
        <v>1.8131962496033906E-2</v>
      </c>
      <c r="AG111" s="28">
        <f t="shared" si="161"/>
        <v>1.680653276624116E-2</v>
      </c>
      <c r="AH111" s="28">
        <f t="shared" si="162"/>
        <v>1.5517747331216131E-2</v>
      </c>
      <c r="AI111" s="28">
        <f t="shared" si="163"/>
        <v>1.5043411964178018E-2</v>
      </c>
      <c r="AJ111" s="28">
        <f t="shared" si="164"/>
        <v>1.3705795210629779E-2</v>
      </c>
      <c r="AL111" s="28">
        <f t="shared" si="165"/>
        <v>1.3090175709809221E-2</v>
      </c>
      <c r="AM111" s="28">
        <f t="shared" si="166"/>
        <v>1.4648648954728078E-2</v>
      </c>
      <c r="AN111" s="28">
        <f t="shared" si="167"/>
        <v>1.4254644487963548E-2</v>
      </c>
      <c r="AO111" s="28">
        <f t="shared" si="168"/>
        <v>1.248296780852096E-2</v>
      </c>
      <c r="AQ111" s="28">
        <f t="shared" si="169"/>
        <v>1.21336340686549E-2</v>
      </c>
      <c r="AR111" s="28">
        <f t="shared" si="170"/>
        <v>1.5859887437792416E-2</v>
      </c>
      <c r="AS111" s="28">
        <f t="shared" si="171"/>
        <v>1.5652115875810026E-2</v>
      </c>
      <c r="AT111" s="28">
        <f t="shared" si="172"/>
        <v>1.4755505726792944E-2</v>
      </c>
      <c r="AV111" s="28">
        <f t="shared" si="173"/>
        <v>1.4294142288378615E-2</v>
      </c>
      <c r="AW111" s="28">
        <f t="shared" si="174"/>
        <v>1.3695902581883827E-2</v>
      </c>
      <c r="AX111" s="28">
        <f t="shared" si="175"/>
        <v>1.334603549762523E-2</v>
      </c>
      <c r="AY111" s="28">
        <f t="shared" si="175"/>
        <v>1.2639408730332801E-2</v>
      </c>
      <c r="BA111" s="28">
        <f t="shared" si="176"/>
        <v>1.2469035015286584E-2</v>
      </c>
      <c r="BB111" s="28">
        <f t="shared" si="176"/>
        <v>1.2216306896180298E-2</v>
      </c>
      <c r="BC111" s="28">
        <f t="shared" ref="BC111:BD111" si="184">BC11/BC$3</f>
        <v>1.2006198491370088E-2</v>
      </c>
      <c r="BD111" s="28">
        <f t="shared" si="184"/>
        <v>1.1578931362710215E-2</v>
      </c>
      <c r="BF111" s="28">
        <v>1.1665275207925516E-2</v>
      </c>
      <c r="BG111" s="28">
        <v>1.1418075495745399E-2</v>
      </c>
      <c r="BH111" s="28">
        <v>1.1342334003596013E-2</v>
      </c>
      <c r="BI111" s="28">
        <v>1.06544901065449E-2</v>
      </c>
      <c r="BK111" s="28">
        <v>1.065170106497028E-2</v>
      </c>
      <c r="BL111" s="28">
        <v>1.0308580556514442E-2</v>
      </c>
      <c r="BM111" s="28">
        <v>1.0296961232583252E-2</v>
      </c>
      <c r="BN111" s="28">
        <v>9.7689037129347952E-3</v>
      </c>
    </row>
    <row r="112" spans="2:67" outlineLevel="2" x14ac:dyDescent="0.35">
      <c r="B112" s="2" t="s">
        <v>9</v>
      </c>
      <c r="C112" s="28">
        <f t="shared" si="137"/>
        <v>3.1795797411892639E-2</v>
      </c>
      <c r="D112" s="28">
        <f t="shared" si="138"/>
        <v>3.4223985469145832E-2</v>
      </c>
      <c r="E112" s="28">
        <f t="shared" si="139"/>
        <v>3.2438407799715484E-2</v>
      </c>
      <c r="F112" s="28">
        <f t="shared" si="140"/>
        <v>3.0336669237092086E-2</v>
      </c>
      <c r="G112" s="30"/>
      <c r="H112" s="28">
        <f t="shared" si="141"/>
        <v>2.9106637614231358E-2</v>
      </c>
      <c r="I112" s="28">
        <f t="shared" si="142"/>
        <v>3.2782993582773041E-2</v>
      </c>
      <c r="J112" s="28">
        <f t="shared" si="143"/>
        <v>3.1407274808152245E-2</v>
      </c>
      <c r="K112" s="28">
        <f t="shared" si="144"/>
        <v>3.00406295831082E-2</v>
      </c>
      <c r="M112" s="28">
        <f t="shared" si="145"/>
        <v>2.9172567266842003E-2</v>
      </c>
      <c r="N112" s="28">
        <f t="shared" si="146"/>
        <v>2.477608612167536E-2</v>
      </c>
      <c r="O112" s="28">
        <f t="shared" si="147"/>
        <v>3.2707700800441622E-2</v>
      </c>
      <c r="P112" s="28">
        <f t="shared" si="148"/>
        <v>2.4307460383299659E-2</v>
      </c>
      <c r="R112" s="28">
        <f t="shared" si="149"/>
        <v>2.4679847176627221E-2</v>
      </c>
      <c r="S112" s="28">
        <f t="shared" si="150"/>
        <v>2.6935197566487594E-2</v>
      </c>
      <c r="T112" s="28">
        <f t="shared" si="151"/>
        <v>2.5887568281870634E-2</v>
      </c>
      <c r="U112" s="28">
        <f t="shared" si="152"/>
        <v>2.3414101967215394E-2</v>
      </c>
      <c r="W112" s="28">
        <f t="shared" si="153"/>
        <v>2.2722828029429418E-2</v>
      </c>
      <c r="X112" s="28">
        <f t="shared" si="154"/>
        <v>2.3619627803828838E-2</v>
      </c>
      <c r="Y112" s="28">
        <f t="shared" si="155"/>
        <v>2.2998299192522952E-2</v>
      </c>
      <c r="Z112" s="28">
        <f t="shared" si="156"/>
        <v>2.1223175832302727E-2</v>
      </c>
      <c r="AB112" s="28">
        <f t="shared" si="157"/>
        <v>2.2382076592778032E-2</v>
      </c>
      <c r="AC112" s="28">
        <f t="shared" si="158"/>
        <v>2.1897244475309406E-2</v>
      </c>
      <c r="AD112" s="28">
        <f t="shared" si="159"/>
        <v>2.2266653991346027E-2</v>
      </c>
      <c r="AE112" s="28">
        <f t="shared" si="160"/>
        <v>2.188119474758177E-2</v>
      </c>
      <c r="AG112" s="28">
        <f t="shared" si="161"/>
        <v>2.1236292957444072E-2</v>
      </c>
      <c r="AH112" s="28">
        <f t="shared" si="162"/>
        <v>1.9939092385243926E-2</v>
      </c>
      <c r="AI112" s="28">
        <f t="shared" si="163"/>
        <v>2.002500913503542E-2</v>
      </c>
      <c r="AJ112" s="28">
        <f t="shared" si="164"/>
        <v>1.8244443145566856E-2</v>
      </c>
      <c r="AL112" s="28">
        <f t="shared" si="165"/>
        <v>1.517615428988976E-2</v>
      </c>
      <c r="AM112" s="28">
        <f t="shared" si="166"/>
        <v>1.6642476225005483E-2</v>
      </c>
      <c r="AN112" s="28">
        <f t="shared" si="167"/>
        <v>1.7847893649758629E-2</v>
      </c>
      <c r="AO112" s="28">
        <f t="shared" si="168"/>
        <v>1.5629620371659762E-2</v>
      </c>
      <c r="AQ112" s="28">
        <f t="shared" si="169"/>
        <v>1.5192228092766626E-2</v>
      </c>
      <c r="AR112" s="28">
        <f t="shared" si="170"/>
        <v>1.6573961724457863E-2</v>
      </c>
      <c r="AS112" s="28">
        <f t="shared" si="171"/>
        <v>1.5850318262381115E-2</v>
      </c>
      <c r="AT112" s="28">
        <f t="shared" si="172"/>
        <v>1.9252329486885832E-2</v>
      </c>
      <c r="AV112" s="28">
        <f t="shared" si="173"/>
        <v>1.8650362933247025E-2</v>
      </c>
      <c r="AW112" s="28">
        <f t="shared" si="174"/>
        <v>1.7869806295282245E-2</v>
      </c>
      <c r="AX112" s="28">
        <f t="shared" si="175"/>
        <v>1.7413315239843068E-2</v>
      </c>
      <c r="AY112" s="28">
        <f t="shared" si="175"/>
        <v>1.6491339971759614E-2</v>
      </c>
      <c r="BA112" s="28">
        <f t="shared" si="176"/>
        <v>1.6269043904196263E-2</v>
      </c>
      <c r="BB112" s="28">
        <f t="shared" si="176"/>
        <v>1.5939295462514581E-2</v>
      </c>
      <c r="BC112" s="28">
        <f t="shared" ref="BC112:BD112" si="185">BC12/BC$3</f>
        <v>1.5665155333923451E-2</v>
      </c>
      <c r="BD112" s="28">
        <f t="shared" si="185"/>
        <v>1.5107676133130014E-2</v>
      </c>
      <c r="BF112" s="28">
        <v>1.5220333753141723E-2</v>
      </c>
      <c r="BG112" s="28">
        <v>1.5324061926003673E-2</v>
      </c>
      <c r="BH112" s="28">
        <v>1.3679742108454882E-2</v>
      </c>
      <c r="BI112" s="28">
        <v>1.7367388525610851E-2</v>
      </c>
      <c r="BK112" s="28">
        <v>1.6704417043920658E-2</v>
      </c>
      <c r="BL112" s="28">
        <v>1.8515993722605293E-2</v>
      </c>
      <c r="BM112" s="28">
        <v>1.9598127790108499E-2</v>
      </c>
      <c r="BN112" s="28">
        <v>1.8593079939889304E-2</v>
      </c>
    </row>
    <row r="113" spans="2:66" outlineLevel="1" x14ac:dyDescent="0.35">
      <c r="B113" s="3" t="s">
        <v>14</v>
      </c>
      <c r="C113" s="86">
        <f t="shared" si="137"/>
        <v>6.30776215534187E-2</v>
      </c>
      <c r="D113" s="86">
        <f t="shared" si="138"/>
        <v>8.6927011137134941E-2</v>
      </c>
      <c r="E113" s="86">
        <f t="shared" si="139"/>
        <v>9.7596114639870252E-2</v>
      </c>
      <c r="F113" s="86">
        <f t="shared" si="140"/>
        <v>0.14013337965748376</v>
      </c>
      <c r="G113" s="68"/>
      <c r="H113" s="86">
        <f t="shared" si="141"/>
        <v>0.15204559497869849</v>
      </c>
      <c r="I113" s="86">
        <f t="shared" si="142"/>
        <v>0.14440292221218201</v>
      </c>
      <c r="J113" s="86">
        <f t="shared" si="143"/>
        <v>0.13906211025193316</v>
      </c>
      <c r="K113" s="86">
        <f t="shared" si="144"/>
        <v>0.15683440111713812</v>
      </c>
      <c r="L113" s="1"/>
      <c r="M113" s="86">
        <f t="shared" si="145"/>
        <v>0.15256591813338727</v>
      </c>
      <c r="N113" s="86">
        <f t="shared" si="146"/>
        <v>0.16606171723052912</v>
      </c>
      <c r="O113" s="86">
        <f t="shared" si="147"/>
        <v>0.16012432646497615</v>
      </c>
      <c r="P113" s="86">
        <f t="shared" si="148"/>
        <v>0.14091190887155403</v>
      </c>
      <c r="Q113" s="1"/>
      <c r="R113" s="86">
        <f t="shared" si="149"/>
        <v>0.1390024848976335</v>
      </c>
      <c r="S113" s="86">
        <f t="shared" si="150"/>
        <v>0.13114145181848749</v>
      </c>
      <c r="T113" s="86">
        <f t="shared" si="151"/>
        <v>0.12583839765210242</v>
      </c>
      <c r="U113" s="86">
        <f t="shared" si="152"/>
        <v>0.13096818128122634</v>
      </c>
      <c r="V113" s="1"/>
      <c r="W113" s="86">
        <f t="shared" si="153"/>
        <v>0.13333265896538468</v>
      </c>
      <c r="X113" s="86">
        <f t="shared" si="154"/>
        <v>0.13117710712997474</v>
      </c>
      <c r="Y113" s="86">
        <f t="shared" si="155"/>
        <v>0.13452639178409176</v>
      </c>
      <c r="Z113" s="86">
        <f t="shared" si="156"/>
        <v>0.13369979305073054</v>
      </c>
      <c r="AA113" s="1"/>
      <c r="AB113" s="86">
        <f t="shared" si="157"/>
        <v>0.13951483846434173</v>
      </c>
      <c r="AC113" s="86">
        <f t="shared" si="158"/>
        <v>0.13571765172747341</v>
      </c>
      <c r="AD113" s="86">
        <f t="shared" si="159"/>
        <v>0.13819983869632282</v>
      </c>
      <c r="AE113" s="86">
        <f t="shared" si="160"/>
        <v>0.14750667322588251</v>
      </c>
      <c r="AF113" s="1"/>
      <c r="AG113" s="86">
        <f t="shared" si="161"/>
        <v>0.15011886617349801</v>
      </c>
      <c r="AH113" s="86">
        <f t="shared" si="162"/>
        <v>0.18084605502553033</v>
      </c>
      <c r="AI113" s="86">
        <f t="shared" si="163"/>
        <v>0.20257272942214738</v>
      </c>
      <c r="AJ113" s="86">
        <f t="shared" si="164"/>
        <v>0.2159636135903891</v>
      </c>
      <c r="AK113" s="1"/>
      <c r="AL113" s="86">
        <f t="shared" si="165"/>
        <v>0.21838303390005645</v>
      </c>
      <c r="AM113" s="86">
        <f t="shared" si="166"/>
        <v>0.22925225336376603</v>
      </c>
      <c r="AN113" s="86">
        <f t="shared" si="167"/>
        <v>0.23142309585345258</v>
      </c>
      <c r="AO113" s="86">
        <f t="shared" si="168"/>
        <v>0.24187427947263188</v>
      </c>
      <c r="AP113" s="1"/>
      <c r="AQ113" s="86">
        <f t="shared" si="169"/>
        <v>0.24578742669138889</v>
      </c>
      <c r="AR113" s="86">
        <f t="shared" si="170"/>
        <v>0.2532375198373184</v>
      </c>
      <c r="AS113" s="86">
        <f t="shared" si="171"/>
        <v>0.25425402149338983</v>
      </c>
      <c r="AT113" s="86">
        <f t="shared" si="172"/>
        <v>0.2496145485715581</v>
      </c>
      <c r="AU113" s="1"/>
      <c r="AV113" s="86">
        <f t="shared" si="173"/>
        <v>0.24291997161444262</v>
      </c>
      <c r="AW113" s="86">
        <f t="shared" si="174"/>
        <v>0.23541382199840985</v>
      </c>
      <c r="AX113" s="86">
        <f t="shared" si="175"/>
        <v>0.23496583685313477</v>
      </c>
      <c r="AY113" s="86">
        <f t="shared" si="175"/>
        <v>0.22993030008073759</v>
      </c>
      <c r="BA113" s="86">
        <f t="shared" si="176"/>
        <v>0.22771164376992689</v>
      </c>
      <c r="BB113" s="86">
        <f t="shared" si="176"/>
        <v>0.22561379465237208</v>
      </c>
      <c r="BC113" s="86">
        <f t="shared" ref="BC113:BD113" si="186">BC13/BC$3</f>
        <v>0.22970793663664271</v>
      </c>
      <c r="BD113" s="86">
        <f t="shared" si="186"/>
        <v>0.22483176283012066</v>
      </c>
      <c r="BF113" s="86">
        <v>0.22783012313042109</v>
      </c>
      <c r="BG113" s="86">
        <v>0.23190228072336255</v>
      </c>
      <c r="BH113" s="86">
        <v>0.23269817965167622</v>
      </c>
      <c r="BI113" s="86">
        <v>0.24712000967408912</v>
      </c>
      <c r="BK113" s="86">
        <v>0.24758485841860053</v>
      </c>
      <c r="BL113" s="86">
        <v>0.24629201488705621</v>
      </c>
      <c r="BM113" s="86">
        <v>0.2501820633329277</v>
      </c>
      <c r="BN113" s="86">
        <v>0.25232287505039769</v>
      </c>
    </row>
    <row r="114" spans="2:66" outlineLevel="2" x14ac:dyDescent="0.35">
      <c r="B114" s="2" t="s">
        <v>15</v>
      </c>
      <c r="C114" s="28">
        <f t="shared" si="137"/>
        <v>4.3496247743178645E-2</v>
      </c>
      <c r="D114" s="28">
        <f t="shared" si="138"/>
        <v>6.5962430094163763E-2</v>
      </c>
      <c r="E114" s="28">
        <f t="shared" si="139"/>
        <v>6.8591828783197265E-2</v>
      </c>
      <c r="F114" s="28">
        <f t="shared" si="140"/>
        <v>0.11300832987314527</v>
      </c>
      <c r="G114" s="30"/>
      <c r="H114" s="28">
        <f t="shared" si="141"/>
        <v>0.12602035838563855</v>
      </c>
      <c r="I114" s="28">
        <f t="shared" si="142"/>
        <v>0.12401023080575253</v>
      </c>
      <c r="J114" s="28">
        <f t="shared" si="143"/>
        <v>0.12221765732983141</v>
      </c>
      <c r="K114" s="28">
        <f t="shared" si="144"/>
        <v>0.13823882335604568</v>
      </c>
      <c r="M114" s="28">
        <f t="shared" si="145"/>
        <v>0.13427742936138648</v>
      </c>
      <c r="N114" s="28">
        <f t="shared" si="146"/>
        <v>0.14438264187406319</v>
      </c>
      <c r="O114" s="28">
        <f t="shared" si="147"/>
        <v>0.13947725281714646</v>
      </c>
      <c r="P114" s="28">
        <f t="shared" si="148"/>
        <v>0.12351757942295427</v>
      </c>
      <c r="R114" s="28">
        <f t="shared" si="149"/>
        <v>0.12015542535983315</v>
      </c>
      <c r="S114" s="28">
        <f t="shared" si="150"/>
        <v>0.11414909173372119</v>
      </c>
      <c r="T114" s="28">
        <f t="shared" si="151"/>
        <v>0.1121935478914251</v>
      </c>
      <c r="U114" s="28">
        <f t="shared" si="152"/>
        <v>0.11089994371443064</v>
      </c>
      <c r="W114" s="28">
        <f t="shared" si="153"/>
        <v>0.11013102969242078</v>
      </c>
      <c r="X114" s="28">
        <f t="shared" si="154"/>
        <v>0.10819539631010114</v>
      </c>
      <c r="Y114" s="28">
        <f t="shared" si="155"/>
        <v>0.10534274685285576</v>
      </c>
      <c r="Z114" s="28">
        <f t="shared" si="156"/>
        <v>0.10580514452268053</v>
      </c>
      <c r="AB114" s="28">
        <f t="shared" si="157"/>
        <v>0.11106745044602538</v>
      </c>
      <c r="AC114" s="28">
        <f t="shared" si="158"/>
        <v>0.10866154914556413</v>
      </c>
      <c r="AD114" s="28">
        <f t="shared" si="159"/>
        <v>0.11143753469102373</v>
      </c>
      <c r="AE114" s="28">
        <f t="shared" si="160"/>
        <v>0.12210329600596151</v>
      </c>
      <c r="AG114" s="28">
        <f t="shared" si="161"/>
        <v>0.125464199599118</v>
      </c>
      <c r="AH114" s="28">
        <f t="shared" si="162"/>
        <v>0.15499096819631292</v>
      </c>
      <c r="AI114" s="28">
        <f t="shared" si="163"/>
        <v>0.16959303891335434</v>
      </c>
      <c r="AJ114" s="28">
        <f t="shared" si="164"/>
        <v>0.17602351176294281</v>
      </c>
      <c r="AL114" s="28">
        <f t="shared" si="165"/>
        <v>0.18023691083647389</v>
      </c>
      <c r="AM114" s="28">
        <f t="shared" si="166"/>
        <v>0.19125588707408958</v>
      </c>
      <c r="AN114" s="28">
        <f t="shared" si="167"/>
        <v>0.1891577936177376</v>
      </c>
      <c r="AO114" s="28">
        <f t="shared" si="168"/>
        <v>0.19834445297823869</v>
      </c>
      <c r="AQ114" s="28">
        <f t="shared" si="169"/>
        <v>0.19837426479170009</v>
      </c>
      <c r="AR114" s="28">
        <f t="shared" si="170"/>
        <v>0.20655788865609243</v>
      </c>
      <c r="AS114" s="28">
        <f t="shared" si="171"/>
        <v>0.20818591419096349</v>
      </c>
      <c r="AT114" s="28">
        <f t="shared" si="172"/>
        <v>0.20208994486262935</v>
      </c>
      <c r="AV114" s="28">
        <f t="shared" si="173"/>
        <v>0.20266280791417363</v>
      </c>
      <c r="AW114" s="28">
        <f t="shared" si="174"/>
        <v>0.19482199816576909</v>
      </c>
      <c r="AX114" s="28">
        <f t="shared" si="175"/>
        <v>0.1898451955023322</v>
      </c>
      <c r="AY114" s="28">
        <f t="shared" si="175"/>
        <v>0.18719864180596174</v>
      </c>
      <c r="BA114" s="28">
        <f t="shared" si="176"/>
        <v>0.185555989604654</v>
      </c>
      <c r="BB114" s="28">
        <f t="shared" si="176"/>
        <v>0.18341304890877128</v>
      </c>
      <c r="BC114" s="28">
        <f t="shared" ref="BC114:BD114" si="187">BC14/BC$3</f>
        <v>0.1882330020113564</v>
      </c>
      <c r="BD114" s="28">
        <f t="shared" si="187"/>
        <v>0.18464708207888575</v>
      </c>
      <c r="BF114" s="28">
        <v>0.18734578606841601</v>
      </c>
      <c r="BG114" s="28">
        <v>0.18821563786889722</v>
      </c>
      <c r="BH114" s="28">
        <v>0.18953751875139641</v>
      </c>
      <c r="BI114" s="28">
        <v>0.19430727825298744</v>
      </c>
      <c r="BK114" s="28">
        <v>0.19474898413684849</v>
      </c>
      <c r="BL114" s="28">
        <v>0.18979352863650384</v>
      </c>
      <c r="BM114" s="28">
        <v>0.19331842055953813</v>
      </c>
      <c r="BN114" s="28">
        <v>0.18866327016823664</v>
      </c>
    </row>
    <row r="115" spans="2:66" outlineLevel="2" x14ac:dyDescent="0.35">
      <c r="B115" s="2" t="s">
        <v>16</v>
      </c>
      <c r="C115" s="28">
        <f t="shared" si="137"/>
        <v>1.9581373810240062E-2</v>
      </c>
      <c r="D115" s="28">
        <f t="shared" si="138"/>
        <v>2.0964581042971178E-2</v>
      </c>
      <c r="E115" s="28">
        <f t="shared" si="139"/>
        <v>2.900428585667298E-2</v>
      </c>
      <c r="F115" s="28">
        <f t="shared" si="140"/>
        <v>2.7125049784338481E-2</v>
      </c>
      <c r="G115" s="30"/>
      <c r="H115" s="28">
        <f t="shared" si="141"/>
        <v>2.6025236593059938E-2</v>
      </c>
      <c r="I115" s="28">
        <f t="shared" si="142"/>
        <v>2.0392691406429478E-2</v>
      </c>
      <c r="J115" s="28">
        <f t="shared" si="143"/>
        <v>1.6844452922101742E-2</v>
      </c>
      <c r="K115" s="28">
        <f t="shared" si="144"/>
        <v>1.8595577761092441E-2</v>
      </c>
      <c r="M115" s="28">
        <f t="shared" si="145"/>
        <v>1.8288488772000809E-2</v>
      </c>
      <c r="N115" s="28">
        <f t="shared" si="146"/>
        <v>2.1679075356465939E-2</v>
      </c>
      <c r="O115" s="28">
        <f t="shared" si="147"/>
        <v>2.0647073647829688E-2</v>
      </c>
      <c r="P115" s="28">
        <f t="shared" si="148"/>
        <v>1.7394329448599758E-2</v>
      </c>
      <c r="R115" s="28">
        <f t="shared" si="149"/>
        <v>1.884705953780037E-2</v>
      </c>
      <c r="S115" s="28">
        <f t="shared" si="150"/>
        <v>1.6992360084766307E-2</v>
      </c>
      <c r="T115" s="28">
        <f t="shared" si="151"/>
        <v>1.3644849760677326E-2</v>
      </c>
      <c r="U115" s="28">
        <f t="shared" si="152"/>
        <v>2.0068237566795682E-2</v>
      </c>
      <c r="W115" s="28">
        <f t="shared" si="153"/>
        <v>2.3201629272963913E-2</v>
      </c>
      <c r="X115" s="28">
        <f t="shared" si="154"/>
        <v>2.2981710819873619E-2</v>
      </c>
      <c r="Y115" s="28">
        <f t="shared" si="155"/>
        <v>2.9183644931235996E-2</v>
      </c>
      <c r="Z115" s="28">
        <f t="shared" si="156"/>
        <v>2.7894648528050011E-2</v>
      </c>
      <c r="AB115" s="28">
        <f t="shared" si="157"/>
        <v>2.8447388018316352E-2</v>
      </c>
      <c r="AC115" s="28">
        <f t="shared" si="158"/>
        <v>2.7056102581909273E-2</v>
      </c>
      <c r="AD115" s="28">
        <f t="shared" si="159"/>
        <v>2.6762304005299102E-2</v>
      </c>
      <c r="AE115" s="28">
        <f t="shared" si="160"/>
        <v>2.5403377219920999E-2</v>
      </c>
      <c r="AG115" s="28">
        <f t="shared" si="161"/>
        <v>2.4654666574379997E-2</v>
      </c>
      <c r="AH115" s="28">
        <f t="shared" si="162"/>
        <v>2.5855086829217395E-2</v>
      </c>
      <c r="AI115" s="28">
        <f t="shared" si="163"/>
        <v>3.2979690508793028E-2</v>
      </c>
      <c r="AJ115" s="28">
        <f t="shared" si="164"/>
        <v>3.9940101827446277E-2</v>
      </c>
      <c r="AL115" s="28">
        <f t="shared" si="165"/>
        <v>3.814612306358256E-2</v>
      </c>
      <c r="AM115" s="28">
        <f t="shared" si="166"/>
        <v>3.799636628967646E-2</v>
      </c>
      <c r="AN115" s="28">
        <f t="shared" si="167"/>
        <v>4.2265302235714973E-2</v>
      </c>
      <c r="AO115" s="28">
        <f t="shared" si="168"/>
        <v>4.3529826494393214E-2</v>
      </c>
      <c r="AQ115" s="28">
        <f t="shared" si="169"/>
        <v>4.7413161899688784E-2</v>
      </c>
      <c r="AR115" s="28">
        <f t="shared" si="170"/>
        <v>4.6679631181225999E-2</v>
      </c>
      <c r="AS115" s="28">
        <f t="shared" si="171"/>
        <v>4.6068107302426324E-2</v>
      </c>
      <c r="AT115" s="28">
        <f t="shared" si="172"/>
        <v>4.7524603708928748E-2</v>
      </c>
      <c r="AV115" s="28">
        <f t="shared" si="173"/>
        <v>4.0257163700269015E-2</v>
      </c>
      <c r="AW115" s="28">
        <f t="shared" si="174"/>
        <v>4.0591823832640775E-2</v>
      </c>
      <c r="AX115" s="28">
        <f t="shared" si="175"/>
        <v>4.5120641350802564E-2</v>
      </c>
      <c r="AY115" s="28">
        <f t="shared" si="175"/>
        <v>4.2731658274775833E-2</v>
      </c>
      <c r="BA115" s="28">
        <f t="shared" si="176"/>
        <v>4.2155654165272893E-2</v>
      </c>
      <c r="BB115" s="28">
        <f t="shared" si="176"/>
        <v>4.2200745743600783E-2</v>
      </c>
      <c r="BC115" s="28">
        <f t="shared" ref="BC115:BD115" si="188">BC15/BC$3</f>
        <v>4.1474934625286321E-2</v>
      </c>
      <c r="BD115" s="28">
        <f t="shared" si="188"/>
        <v>4.0184680751234901E-2</v>
      </c>
      <c r="BF115" s="28">
        <v>4.0484337062005077E-2</v>
      </c>
      <c r="BG115" s="28">
        <v>4.0801332340860773E-2</v>
      </c>
      <c r="BH115" s="28">
        <v>4.0294490015213888E-2</v>
      </c>
      <c r="BI115" s="28">
        <v>4.9258902810382851E-2</v>
      </c>
      <c r="BK115" s="28">
        <v>4.7503529418817365E-2</v>
      </c>
      <c r="BL115" s="28">
        <v>5.1165794967447852E-2</v>
      </c>
      <c r="BM115" s="28">
        <v>5.1536962237070591E-2</v>
      </c>
      <c r="BN115" s="28">
        <v>5.157424036946083E-2</v>
      </c>
    </row>
    <row r="116" spans="2:66" outlineLevel="2" x14ac:dyDescent="0.35">
      <c r="B116" s="52" t="s">
        <v>260</v>
      </c>
      <c r="C116" s="28">
        <f t="shared" si="137"/>
        <v>0</v>
      </c>
      <c r="D116" s="28">
        <f t="shared" si="138"/>
        <v>0</v>
      </c>
      <c r="E116" s="28">
        <f t="shared" si="139"/>
        <v>0</v>
      </c>
      <c r="F116" s="28">
        <f t="shared" si="140"/>
        <v>0</v>
      </c>
      <c r="G116" s="30"/>
      <c r="H116" s="28">
        <f t="shared" si="141"/>
        <v>0</v>
      </c>
      <c r="I116" s="28">
        <f t="shared" si="142"/>
        <v>0</v>
      </c>
      <c r="J116" s="28">
        <f t="shared" si="143"/>
        <v>0</v>
      </c>
      <c r="K116" s="28">
        <f t="shared" si="144"/>
        <v>0</v>
      </c>
      <c r="M116" s="28">
        <f t="shared" si="145"/>
        <v>0</v>
      </c>
      <c r="N116" s="28">
        <f t="shared" si="146"/>
        <v>0</v>
      </c>
      <c r="O116" s="28">
        <f t="shared" si="147"/>
        <v>0</v>
      </c>
      <c r="P116" s="28">
        <f t="shared" si="148"/>
        <v>0</v>
      </c>
      <c r="R116" s="28">
        <f t="shared" si="149"/>
        <v>0</v>
      </c>
      <c r="S116" s="28">
        <f t="shared" si="150"/>
        <v>0</v>
      </c>
      <c r="T116" s="28">
        <f t="shared" si="151"/>
        <v>0</v>
      </c>
      <c r="U116" s="28">
        <f t="shared" si="152"/>
        <v>0</v>
      </c>
      <c r="W116" s="28">
        <f t="shared" si="153"/>
        <v>0</v>
      </c>
      <c r="X116" s="28">
        <f t="shared" si="154"/>
        <v>0</v>
      </c>
      <c r="Y116" s="28">
        <f t="shared" si="155"/>
        <v>0</v>
      </c>
      <c r="Z116" s="28">
        <f t="shared" si="156"/>
        <v>0</v>
      </c>
      <c r="AB116" s="28">
        <f t="shared" si="157"/>
        <v>0</v>
      </c>
      <c r="AC116" s="28">
        <f t="shared" si="158"/>
        <v>0</v>
      </c>
      <c r="AD116" s="28">
        <f t="shared" si="159"/>
        <v>0</v>
      </c>
      <c r="AE116" s="28">
        <f t="shared" si="160"/>
        <v>0</v>
      </c>
      <c r="AG116" s="28">
        <f>AG16/$AB$3</f>
        <v>0</v>
      </c>
      <c r="AH116" s="28">
        <f>AH16/$AC$3</f>
        <v>0</v>
      </c>
      <c r="AI116" s="28">
        <f>AI16/$AD$3</f>
        <v>0</v>
      </c>
      <c r="AJ116" s="28">
        <f>AJ16/$AE$3</f>
        <v>0</v>
      </c>
      <c r="AL116" s="28">
        <f>AL16/$AB$3</f>
        <v>0</v>
      </c>
      <c r="AM116" s="28">
        <f>AM16/$AC$3</f>
        <v>0</v>
      </c>
      <c r="AN116" s="28">
        <f>AN16/$AD$3</f>
        <v>0</v>
      </c>
      <c r="AO116" s="28">
        <f>AO16/$AE$3</f>
        <v>0</v>
      </c>
      <c r="AQ116" s="28">
        <f>AQ16/$AB$3</f>
        <v>0</v>
      </c>
      <c r="AR116" s="28">
        <f>AR16/$AC$3</f>
        <v>0</v>
      </c>
      <c r="AS116" s="28">
        <f>AS16/$AD$3</f>
        <v>0</v>
      </c>
      <c r="AT116" s="28">
        <f>AT16/$AE$3</f>
        <v>0</v>
      </c>
      <c r="AV116" s="28">
        <f>AV16/$AB$3</f>
        <v>0</v>
      </c>
      <c r="AW116" s="28">
        <f>AW16/$AC$3</f>
        <v>0</v>
      </c>
      <c r="AX116" s="28">
        <f>AX16/$AD$3</f>
        <v>0</v>
      </c>
      <c r="AY116" s="28">
        <f>AY16/$AE$3</f>
        <v>0</v>
      </c>
      <c r="BA116" s="28">
        <f>BA16/$AB$3</f>
        <v>0</v>
      </c>
      <c r="BB116" s="28">
        <f>BB16/$AC$3</f>
        <v>0</v>
      </c>
      <c r="BC116" s="28">
        <f>BC16/$AD$3</f>
        <v>0</v>
      </c>
      <c r="BD116" s="28">
        <f>BD16/$AE$3</f>
        <v>0</v>
      </c>
      <c r="BF116" s="28">
        <v>0</v>
      </c>
      <c r="BG116" s="28">
        <v>2.8853105136045498E-3</v>
      </c>
      <c r="BH116" s="28">
        <v>2.8661708850659094E-3</v>
      </c>
      <c r="BI116" s="28">
        <v>3.5538286107188503E-3</v>
      </c>
      <c r="BK116" s="28">
        <v>5.3323448629346579E-3</v>
      </c>
      <c r="BL116" s="28">
        <v>5.3326912831045065E-3</v>
      </c>
      <c r="BM116" s="28">
        <v>5.3266805363189791E-3</v>
      </c>
      <c r="BN116" s="28">
        <v>5.0535131767034417E-3</v>
      </c>
    </row>
    <row r="117" spans="2:66" outlineLevel="2" x14ac:dyDescent="0.35">
      <c r="B117" s="52" t="s">
        <v>284</v>
      </c>
      <c r="C117" s="28">
        <v>0</v>
      </c>
      <c r="D117" s="28">
        <v>0</v>
      </c>
      <c r="E117" s="28">
        <v>0</v>
      </c>
      <c r="F117" s="28">
        <v>0</v>
      </c>
      <c r="G117" s="30"/>
      <c r="H117" s="28">
        <v>0</v>
      </c>
      <c r="I117" s="28">
        <v>0</v>
      </c>
      <c r="J117" s="28">
        <v>0</v>
      </c>
      <c r="K117" s="28">
        <v>0</v>
      </c>
      <c r="M117" s="28">
        <v>0</v>
      </c>
      <c r="N117" s="28">
        <v>0</v>
      </c>
      <c r="O117" s="28">
        <v>0</v>
      </c>
      <c r="P117" s="28">
        <v>0</v>
      </c>
      <c r="R117" s="28">
        <v>0</v>
      </c>
      <c r="S117" s="28">
        <v>0</v>
      </c>
      <c r="T117" s="28">
        <v>0</v>
      </c>
      <c r="U117" s="28">
        <v>0</v>
      </c>
      <c r="W117" s="28">
        <v>0</v>
      </c>
      <c r="X117" s="28">
        <v>0</v>
      </c>
      <c r="Y117" s="28">
        <v>0</v>
      </c>
      <c r="Z117" s="28">
        <v>0</v>
      </c>
      <c r="AB117" s="28">
        <v>0</v>
      </c>
      <c r="AC117" s="28">
        <v>0</v>
      </c>
      <c r="AD117" s="28">
        <v>0</v>
      </c>
      <c r="AE117" s="28">
        <v>0</v>
      </c>
      <c r="AG117" s="28">
        <v>0</v>
      </c>
      <c r="AH117" s="28">
        <v>0</v>
      </c>
      <c r="AI117" s="28">
        <v>0</v>
      </c>
      <c r="AJ117" s="28">
        <v>0</v>
      </c>
      <c r="AL117" s="28">
        <v>0</v>
      </c>
      <c r="AM117" s="28">
        <v>0</v>
      </c>
      <c r="AN117" s="28">
        <v>0</v>
      </c>
      <c r="AO117" s="28">
        <v>0</v>
      </c>
      <c r="AQ117" s="28">
        <v>0</v>
      </c>
      <c r="AR117" s="28">
        <v>0</v>
      </c>
      <c r="AS117" s="28">
        <v>0</v>
      </c>
      <c r="AT117" s="28">
        <v>0</v>
      </c>
      <c r="AV117" s="28">
        <v>0</v>
      </c>
      <c r="AW117" s="28">
        <v>0</v>
      </c>
      <c r="AX117" s="28">
        <v>0</v>
      </c>
      <c r="AY117" s="28">
        <v>0</v>
      </c>
      <c r="BA117" s="28">
        <v>0</v>
      </c>
      <c r="BB117" s="28">
        <v>0</v>
      </c>
      <c r="BC117" s="28">
        <v>0</v>
      </c>
      <c r="BD117" s="28">
        <v>0</v>
      </c>
      <c r="BF117" s="28">
        <v>0</v>
      </c>
      <c r="BG117" s="28">
        <v>0</v>
      </c>
      <c r="BH117" s="28">
        <v>0</v>
      </c>
      <c r="BI117" s="28">
        <v>0</v>
      </c>
      <c r="BK117" s="28">
        <v>0</v>
      </c>
      <c r="BL117" s="28">
        <v>0</v>
      </c>
      <c r="BM117" s="28">
        <v>0</v>
      </c>
      <c r="BN117" s="28">
        <v>7.0318513359967742E-3</v>
      </c>
    </row>
    <row r="118" spans="2:66" outlineLevel="1" x14ac:dyDescent="0.35">
      <c r="B118" s="3" t="s">
        <v>10</v>
      </c>
      <c r="C118" s="86">
        <f>C18/$C$3</f>
        <v>0</v>
      </c>
      <c r="D118" s="86">
        <f>D18/$D$3</f>
        <v>0</v>
      </c>
      <c r="E118" s="86">
        <f>E18/$E$3</f>
        <v>0</v>
      </c>
      <c r="F118" s="86">
        <f>F18/$F$3</f>
        <v>0</v>
      </c>
      <c r="G118" s="68"/>
      <c r="H118" s="86">
        <f>H18/$H$3</f>
        <v>0</v>
      </c>
      <c r="I118" s="86">
        <f>I18/$I$3</f>
        <v>0</v>
      </c>
      <c r="J118" s="86">
        <f>J18/$J$3</f>
        <v>0</v>
      </c>
      <c r="K118" s="86">
        <f>K18/$K$3</f>
        <v>0</v>
      </c>
      <c r="L118" s="1"/>
      <c r="M118" s="86">
        <f>M18/$M$3</f>
        <v>0</v>
      </c>
      <c r="N118" s="86">
        <f>N18/$N$3</f>
        <v>1.3626847366921447E-2</v>
      </c>
      <c r="O118" s="86">
        <f>O18/$O$3</f>
        <v>1.8486961321988748E-2</v>
      </c>
      <c r="P118" s="86">
        <f>P18/$P$3</f>
        <v>2.0690331874885712E-2</v>
      </c>
      <c r="Q118" s="1"/>
      <c r="R118" s="86">
        <f>R18/$R$3</f>
        <v>2.5182898006444257E-2</v>
      </c>
      <c r="S118" s="86">
        <f>S18/$S$3</f>
        <v>2.7396563993087323E-2</v>
      </c>
      <c r="T118" s="86">
        <f>T18/$T$3</f>
        <v>2.2307331801873095E-2</v>
      </c>
      <c r="U118" s="86">
        <f>U18/$U$3</f>
        <v>2.5745436352139196E-2</v>
      </c>
      <c r="V118" s="1"/>
      <c r="W118" s="86">
        <f>W18/$W$3</f>
        <v>3.2942874291070692E-2</v>
      </c>
      <c r="X118" s="86">
        <f>X18/$X$3</f>
        <v>3.2630622687133445E-2</v>
      </c>
      <c r="Y118" s="86">
        <f>Y18/$Y$3</f>
        <v>3.650719835057447E-2</v>
      </c>
      <c r="Z118" s="86">
        <f>Z18/$Z$3</f>
        <v>3.5274596200336829E-2</v>
      </c>
      <c r="AA118" s="1"/>
      <c r="AB118" s="86">
        <f>AB18/$AB$3</f>
        <v>3.5973571213537621E-2</v>
      </c>
      <c r="AC118" s="86">
        <f>AC18/$AC$3</f>
        <v>3.5566358292616382E-2</v>
      </c>
      <c r="AD118" s="86">
        <f>AD18/$AD$3</f>
        <v>3.4471761123360513E-2</v>
      </c>
      <c r="AE118" s="86">
        <f>AE18/$AE$3</f>
        <v>2.9629996186728066E-2</v>
      </c>
      <c r="AF118" s="1"/>
      <c r="AG118" s="86">
        <f>AG18/$AG$3</f>
        <v>2.815496815403587E-2</v>
      </c>
      <c r="AH118" s="86">
        <f>AH18/$AH$3</f>
        <v>2.5886388387122018E-2</v>
      </c>
      <c r="AI118" s="86">
        <f>AI18/$AI$3</f>
        <v>1.7685934321307956E-2</v>
      </c>
      <c r="AJ118" s="86">
        <f>AJ18/$AJ$3</f>
        <v>1.6113352110126856E-2</v>
      </c>
      <c r="AK118" s="1"/>
      <c r="AL118" s="86">
        <f>AL18/$AL$3</f>
        <v>1.8111487017555841E-2</v>
      </c>
      <c r="AM118" s="86">
        <f>AM18/$AM$3</f>
        <v>1.6889710806519877E-2</v>
      </c>
      <c r="AN118" s="86">
        <f>AN18/$AN$3</f>
        <v>1.6435428536482811E-2</v>
      </c>
      <c r="AO118" s="86">
        <f>AO18/$AO$3</f>
        <v>1.7411930597757287E-2</v>
      </c>
      <c r="AP118" s="1"/>
      <c r="AQ118" s="86">
        <f>AQ18/$AQ$3</f>
        <v>1.6924660669058855E-2</v>
      </c>
      <c r="AR118" s="86">
        <f>AR18/$AR$3</f>
        <v>1.7502258297122951E-2</v>
      </c>
      <c r="AS118" s="86">
        <f>AS18/$AS$3</f>
        <v>2.1998996743564155E-2</v>
      </c>
      <c r="AT118" s="86">
        <f>AT18/$AT$3</f>
        <v>3.1268772664825653E-2</v>
      </c>
      <c r="AU118" s="1"/>
      <c r="AV118" s="86">
        <f>AV18/$AV$3</f>
        <v>3.458160753230103E-2</v>
      </c>
      <c r="AW118" s="86">
        <f>AW18/$AW$3</f>
        <v>4.117635020678552E-2</v>
      </c>
      <c r="AX118" s="86">
        <f t="shared" ref="AX118:AY122" si="189">AX18/AX$3</f>
        <v>4.1922149586762374E-2</v>
      </c>
      <c r="AY118" s="86">
        <f t="shared" si="189"/>
        <v>4.0430458354920665E-2</v>
      </c>
      <c r="BA118" s="86">
        <f t="shared" ref="BA118:BB122" si="190">BA18/BA$3</f>
        <v>4.3064428220884722E-2</v>
      </c>
      <c r="BB118" s="86">
        <f t="shared" si="190"/>
        <v>4.5582259827704349E-2</v>
      </c>
      <c r="BC118" s="86">
        <f t="shared" ref="BC118:BD118" si="191">BC18/BC$3</f>
        <v>5.7555650154624431E-2</v>
      </c>
      <c r="BD118" s="86">
        <f t="shared" si="191"/>
        <v>5.2491300324527222E-2</v>
      </c>
      <c r="BF118" s="86">
        <v>5.2882726836041664E-2</v>
      </c>
      <c r="BG118" s="86">
        <v>5.2127300670989994E-2</v>
      </c>
      <c r="BH118" s="86">
        <v>5.5670103092783509E-2</v>
      </c>
      <c r="BI118" s="86">
        <v>5.3107551286164151E-2</v>
      </c>
      <c r="BK118" s="86">
        <v>5.6716486507279146E-2</v>
      </c>
      <c r="BL118" s="86">
        <v>6.298280678445968E-2</v>
      </c>
      <c r="BM118" s="86">
        <v>6.6320311700152804E-2</v>
      </c>
      <c r="BN118" s="86">
        <v>7.4233038888685265E-2</v>
      </c>
    </row>
    <row r="119" spans="2:66" outlineLevel="2" x14ac:dyDescent="0.35">
      <c r="B119" s="2" t="s">
        <v>11</v>
      </c>
      <c r="C119" s="28">
        <f>C19/$C$3</f>
        <v>0</v>
      </c>
      <c r="D119" s="28">
        <f>D19/$D$3</f>
        <v>0</v>
      </c>
      <c r="E119" s="28">
        <f>E19/$E$3</f>
        <v>0</v>
      </c>
      <c r="F119" s="28">
        <f>F19/$F$3</f>
        <v>0</v>
      </c>
      <c r="G119" s="30"/>
      <c r="H119" s="28">
        <f>H19/$H$3</f>
        <v>0</v>
      </c>
      <c r="I119" s="28">
        <f>I19/$I$3</f>
        <v>0</v>
      </c>
      <c r="J119" s="28">
        <f>J19/$J$3</f>
        <v>0</v>
      </c>
      <c r="K119" s="28">
        <f>K19/$K$3</f>
        <v>0</v>
      </c>
      <c r="M119" s="28">
        <f>M19/$M$3</f>
        <v>0</v>
      </c>
      <c r="N119" s="28">
        <f>N19/$N$3</f>
        <v>0</v>
      </c>
      <c r="O119" s="28">
        <f>O19/$O$3</f>
        <v>0</v>
      </c>
      <c r="P119" s="28">
        <f>P19/$P$3</f>
        <v>0</v>
      </c>
      <c r="R119" s="28">
        <f>R19/$R$3</f>
        <v>5.2560138425711105E-3</v>
      </c>
      <c r="S119" s="28">
        <f>S19/$S$3</f>
        <v>4.7387805850751868E-3</v>
      </c>
      <c r="T119" s="28">
        <f>T19/$T$3</f>
        <v>4.6558440061770607E-3</v>
      </c>
      <c r="U119" s="28">
        <f>U19/$U$3</f>
        <v>4.2109944478802581E-3</v>
      </c>
      <c r="W119" s="28">
        <f>W19/$W$3</f>
        <v>1.2047583402456048E-2</v>
      </c>
      <c r="X119" s="28">
        <f>X19/$X$3</f>
        <v>1.1933389443308885E-2</v>
      </c>
      <c r="Y119" s="28">
        <f>Y19/$Y$3</f>
        <v>1.1619474408213306E-2</v>
      </c>
      <c r="Z119" s="28">
        <f>Z19/$Z$3</f>
        <v>1.5797749038276292E-2</v>
      </c>
      <c r="AB119" s="28">
        <f>AB19/$AB$3</f>
        <v>1.6110785416633657E-2</v>
      </c>
      <c r="AC119" s="28">
        <f>AC19/$AC$3</f>
        <v>1.6133832684342372E-2</v>
      </c>
      <c r="AD119" s="28">
        <f>AD19/$AD$3</f>
        <v>1.5590644386724035E-2</v>
      </c>
      <c r="AE119" s="28">
        <f>AE19/$AE$3</f>
        <v>1.1270983911485517E-2</v>
      </c>
      <c r="AG119" s="28">
        <f>AG19/$AG$3</f>
        <v>1.0938795574194951E-2</v>
      </c>
      <c r="AH119" s="28">
        <f>AH19/$AH$3</f>
        <v>1.0595577350714393E-2</v>
      </c>
      <c r="AI119" s="28">
        <f>AI19/$AI$3</f>
        <v>9.0199782276387599E-3</v>
      </c>
      <c r="AJ119" s="28">
        <f>AJ19/$AJ$3</f>
        <v>8.2179478090967251E-3</v>
      </c>
      <c r="AL119" s="28">
        <f>AL19/$AL$3</f>
        <v>1.0570718458551604E-2</v>
      </c>
      <c r="AM119" s="28">
        <f>AM19/$AM$3</f>
        <v>1.0056864751279222E-2</v>
      </c>
      <c r="AN119" s="28">
        <f>AN19/$AN$3</f>
        <v>9.7863654276967669E-3</v>
      </c>
      <c r="AO119" s="28">
        <f>AO19/$AO$3</f>
        <v>1.1589264110782831E-2</v>
      </c>
      <c r="AQ119" s="28">
        <f>AQ19/$AQ$3</f>
        <v>1.1264940517530294E-2</v>
      </c>
      <c r="AR119" s="28">
        <f>AR19/$AR$3</f>
        <v>1.0147293144468817E-2</v>
      </c>
      <c r="AS119" s="28">
        <f>AS19/$AS$3</f>
        <v>1.4091455602291027E-2</v>
      </c>
      <c r="AT119" s="28">
        <f>AT19/$AT$3</f>
        <v>1.5793553686186505E-2</v>
      </c>
      <c r="AV119" s="28">
        <f>AV19/$AV$3</f>
        <v>1.5299733388302074E-2</v>
      </c>
      <c r="AW119" s="28">
        <f>AW19/$AW$3</f>
        <v>1.4659407594210335E-2</v>
      </c>
      <c r="AX119" s="28">
        <f t="shared" si="189"/>
        <v>1.4284927404877733E-2</v>
      </c>
      <c r="AY119" s="28">
        <f t="shared" si="189"/>
        <v>1.3528589533986269E-2</v>
      </c>
      <c r="BA119" s="28">
        <f t="shared" si="190"/>
        <v>1.3346230049660936E-2</v>
      </c>
      <c r="BB119" s="28">
        <f t="shared" si="190"/>
        <v>1.3075722539378427E-2</v>
      </c>
      <c r="BC119" s="28">
        <f t="shared" ref="BC119:BD119" si="192">BC19/BC$3</f>
        <v>1.5433162379301724E-2</v>
      </c>
      <c r="BD119" s="28">
        <f t="shared" si="192"/>
        <v>1.1867834443329379E-2</v>
      </c>
      <c r="BF119" s="28">
        <v>1.1956332632680059E-2</v>
      </c>
      <c r="BG119" s="28">
        <v>1.1702965101023354E-2</v>
      </c>
      <c r="BH119" s="28">
        <v>1.1625333801453299E-2</v>
      </c>
      <c r="BI119" s="28">
        <v>1.137105228705261E-2</v>
      </c>
      <c r="BK119" s="28">
        <v>1.4990912933009483E-2</v>
      </c>
      <c r="BL119" s="28">
        <v>1.4508014508014509E-2</v>
      </c>
      <c r="BM119" s="28">
        <v>1.4491661789107879E-2</v>
      </c>
      <c r="BN119" s="28">
        <v>1.3748488069493824E-2</v>
      </c>
    </row>
    <row r="120" spans="2:66" outlineLevel="2" x14ac:dyDescent="0.35">
      <c r="B120" s="2" t="s">
        <v>12</v>
      </c>
      <c r="C120" s="28">
        <f>C20/$C$3</f>
        <v>0</v>
      </c>
      <c r="D120" s="28">
        <f>D20/$D$3</f>
        <v>0</v>
      </c>
      <c r="E120" s="28">
        <f>E20/$E$3</f>
        <v>0</v>
      </c>
      <c r="F120" s="28">
        <f>F20/$F$3</f>
        <v>0</v>
      </c>
      <c r="G120" s="30"/>
      <c r="H120" s="28">
        <f>H20/$H$3</f>
        <v>0</v>
      </c>
      <c r="I120" s="28">
        <f>I20/$I$3</f>
        <v>0</v>
      </c>
      <c r="J120" s="28">
        <f>J20/$J$3</f>
        <v>0</v>
      </c>
      <c r="K120" s="28">
        <f>K20/$K$3</f>
        <v>0</v>
      </c>
      <c r="M120" s="28">
        <f>M20/$M$3</f>
        <v>0</v>
      </c>
      <c r="N120" s="28">
        <f>N20/$N$3</f>
        <v>1.3626847366921447E-2</v>
      </c>
      <c r="O120" s="28">
        <f>O20/$O$3</f>
        <v>1.8486961321988748E-2</v>
      </c>
      <c r="P120" s="28">
        <f>P20/$P$3</f>
        <v>2.0690331874885712E-2</v>
      </c>
      <c r="R120" s="28">
        <f>R20/$R$3</f>
        <v>1.9926884163873147E-2</v>
      </c>
      <c r="S120" s="28">
        <f>S20/$S$3</f>
        <v>2.2657783408012135E-2</v>
      </c>
      <c r="T120" s="28">
        <f>T20/$T$3</f>
        <v>1.7651487795696034E-2</v>
      </c>
      <c r="U120" s="28">
        <f>U20/$U$3</f>
        <v>2.153444190425894E-2</v>
      </c>
      <c r="W120" s="28">
        <f>W20/$W$3</f>
        <v>2.0895290888614648E-2</v>
      </c>
      <c r="X120" s="28">
        <f>X20/$X$3</f>
        <v>2.0697233243824564E-2</v>
      </c>
      <c r="Y120" s="28">
        <f>Y20/$Y$3</f>
        <v>2.4887723942361162E-2</v>
      </c>
      <c r="Z120" s="28">
        <f>Z20/$Z$3</f>
        <v>1.9476847162060541E-2</v>
      </c>
      <c r="AB120" s="28">
        <f>AB20/$AB$3</f>
        <v>1.9862785796903967E-2</v>
      </c>
      <c r="AC120" s="28">
        <f>AC20/$AC$3</f>
        <v>1.9432525608274014E-2</v>
      </c>
      <c r="AD120" s="28">
        <f>AD20/$AD$3</f>
        <v>1.8881116736636481E-2</v>
      </c>
      <c r="AE120" s="28">
        <f>AE20/$AE$3</f>
        <v>1.8359012275242552E-2</v>
      </c>
      <c r="AG120" s="28">
        <f>AG20/$AG$3</f>
        <v>1.721617257984092E-2</v>
      </c>
      <c r="AH120" s="28">
        <f>AH20/$AH$3</f>
        <v>1.5290811036407625E-2</v>
      </c>
      <c r="AI120" s="28">
        <f>AI20/$AI$3</f>
        <v>8.6659560936691981E-3</v>
      </c>
      <c r="AJ120" s="28">
        <f>AJ20/$AJ$3</f>
        <v>7.8954043010301313E-3</v>
      </c>
      <c r="AL120" s="28">
        <f>AL20/$AL$3</f>
        <v>7.540768559004235E-3</v>
      </c>
      <c r="AM120" s="28">
        <f>AM20/$AM$3</f>
        <v>6.8328460552406585E-3</v>
      </c>
      <c r="AN120" s="28">
        <f>AN20/$AN$3</f>
        <v>6.6490631087860446E-3</v>
      </c>
      <c r="AO120" s="28">
        <f>AO20/$AO$3</f>
        <v>5.8226664869744553E-3</v>
      </c>
      <c r="AQ120" s="28">
        <f>AQ20/$AQ$3</f>
        <v>5.6597201515285606E-3</v>
      </c>
      <c r="AR120" s="28">
        <f>AR20/$AR$3</f>
        <v>7.3549651526541322E-3</v>
      </c>
      <c r="AS120" s="28">
        <f>AS20/$AS$3</f>
        <v>7.9075411412731274E-3</v>
      </c>
      <c r="AT120" s="28">
        <f>AT20/$AT$3</f>
        <v>1.0247609455133193E-2</v>
      </c>
      <c r="AV120" s="28">
        <f>AV20/$AV$3</f>
        <v>1.0177922719358603E-2</v>
      </c>
      <c r="AW120" s="28">
        <f>AW20/$AW$3</f>
        <v>1.7168374646308548E-2</v>
      </c>
      <c r="AX120" s="28">
        <f t="shared" si="189"/>
        <v>1.8527466969782701E-2</v>
      </c>
      <c r="AY120" s="28">
        <f t="shared" si="189"/>
        <v>1.8274443876686034E-2</v>
      </c>
      <c r="BA120" s="28">
        <f t="shared" si="190"/>
        <v>1.7189513893599746E-2</v>
      </c>
      <c r="BB120" s="28">
        <f t="shared" si="190"/>
        <v>1.924288919496818E-2</v>
      </c>
      <c r="BC120" s="28">
        <f t="shared" ref="BC120:BD120" si="193">BC20/BC$3</f>
        <v>2.9086961320242626E-2</v>
      </c>
      <c r="BD120" s="28">
        <f t="shared" si="193"/>
        <v>2.8051837467036812E-2</v>
      </c>
      <c r="BF120" s="28">
        <v>2.8261019423159197E-2</v>
      </c>
      <c r="BG120" s="28">
        <v>2.7662138064357203E-2</v>
      </c>
      <c r="BH120" s="28">
        <v>2.7928675539667849E-2</v>
      </c>
      <c r="BI120" s="28">
        <v>2.6234970433065396E-2</v>
      </c>
      <c r="BK120" s="28">
        <v>2.6228102866197808E-2</v>
      </c>
      <c r="BL120" s="28">
        <v>2.5383223730331167E-2</v>
      </c>
      <c r="BM120" s="28">
        <v>2.5406769085742655E-2</v>
      </c>
      <c r="BN120" s="28">
        <v>2.79423083971704E-2</v>
      </c>
    </row>
    <row r="121" spans="2:66" outlineLevel="2" x14ac:dyDescent="0.35">
      <c r="B121" s="2" t="s">
        <v>13</v>
      </c>
      <c r="C121" s="28">
        <f>C21/$C$3</f>
        <v>0</v>
      </c>
      <c r="D121" s="28">
        <f>D21/$D$3</f>
        <v>0</v>
      </c>
      <c r="E121" s="28">
        <f>E21/$E$3</f>
        <v>0</v>
      </c>
      <c r="F121" s="28">
        <f>F21/$F$3</f>
        <v>0</v>
      </c>
      <c r="G121" s="30"/>
      <c r="H121" s="28">
        <f>H21/$H$3</f>
        <v>0</v>
      </c>
      <c r="I121" s="28">
        <f>I21/$I$3</f>
        <v>0</v>
      </c>
      <c r="J121" s="28">
        <f>J21/$J$3</f>
        <v>0</v>
      </c>
      <c r="K121" s="28">
        <f>K21/$K$3</f>
        <v>0</v>
      </c>
      <c r="M121" s="28">
        <f>M21/$M$3</f>
        <v>0</v>
      </c>
      <c r="N121" s="28">
        <f>N21/$N$3</f>
        <v>0</v>
      </c>
      <c r="O121" s="28">
        <f>O21/$O$3</f>
        <v>0</v>
      </c>
      <c r="P121" s="28">
        <f>P21/$P$3</f>
        <v>0</v>
      </c>
      <c r="R121" s="28">
        <f>R21/$R$3</f>
        <v>0</v>
      </c>
      <c r="S121" s="28">
        <f>S21/$S$3</f>
        <v>0</v>
      </c>
      <c r="T121" s="28">
        <f>T21/$T$3</f>
        <v>0</v>
      </c>
      <c r="U121" s="28">
        <f>U21/$U$3</f>
        <v>0</v>
      </c>
      <c r="W121" s="28">
        <f>W21/$W$3</f>
        <v>0</v>
      </c>
      <c r="X121" s="28">
        <f>X21/$X$3</f>
        <v>0</v>
      </c>
      <c r="Y121" s="28">
        <f>Y21/$Y$3</f>
        <v>0</v>
      </c>
      <c r="Z121" s="28">
        <f>Z21/$Z$3</f>
        <v>0</v>
      </c>
      <c r="AB121" s="28">
        <f>AB21/$AB$3</f>
        <v>0</v>
      </c>
      <c r="AC121" s="28">
        <f>AC21/$AC$3</f>
        <v>0</v>
      </c>
      <c r="AD121" s="28">
        <f>AD21/$AD$3</f>
        <v>0</v>
      </c>
      <c r="AE121" s="28">
        <f>AE21/$AE$3</f>
        <v>0</v>
      </c>
      <c r="AG121" s="28">
        <f>AG21/$AG$3</f>
        <v>0</v>
      </c>
      <c r="AH121" s="28">
        <f>AH21/$AH$3</f>
        <v>0</v>
      </c>
      <c r="AI121" s="28">
        <f>AI21/$AI$3</f>
        <v>0</v>
      </c>
      <c r="AJ121" s="28">
        <f>AJ21/$AJ$3</f>
        <v>0</v>
      </c>
      <c r="AL121" s="28">
        <f>AL21/$AL$3</f>
        <v>0</v>
      </c>
      <c r="AM121" s="28">
        <f>AM21/$AM$3</f>
        <v>0</v>
      </c>
      <c r="AN121" s="28">
        <f>AN21/$AN$3</f>
        <v>0</v>
      </c>
      <c r="AO121" s="28">
        <f>AO21/$AO$3</f>
        <v>0</v>
      </c>
      <c r="AQ121" s="28">
        <f>AQ21/$AQ$3</f>
        <v>0</v>
      </c>
      <c r="AR121" s="28">
        <f>AR21/$AR$3</f>
        <v>0</v>
      </c>
      <c r="AS121" s="28">
        <f>AS21/$AS$3</f>
        <v>0</v>
      </c>
      <c r="AT121" s="28">
        <f>AT21/$AT$3</f>
        <v>5.2276095235059515E-3</v>
      </c>
      <c r="AV121" s="28">
        <f>AV21/$AV$3</f>
        <v>9.1039514246403514E-3</v>
      </c>
      <c r="AW121" s="28">
        <f>AW21/$AW$3</f>
        <v>9.3485679662666347E-3</v>
      </c>
      <c r="AX121" s="28">
        <f t="shared" si="189"/>
        <v>9.1097552121019408E-3</v>
      </c>
      <c r="AY121" s="28">
        <f t="shared" si="189"/>
        <v>8.6274249442483616E-3</v>
      </c>
      <c r="BA121" s="28">
        <f t="shared" si="190"/>
        <v>1.252868427762404E-2</v>
      </c>
      <c r="BB121" s="28">
        <f t="shared" si="190"/>
        <v>1.3263648093357748E-2</v>
      </c>
      <c r="BC121" s="28">
        <f>BC21/BC$3</f>
        <v>1.3035526455080083E-2</v>
      </c>
      <c r="BD121" s="28">
        <f>BD21/BD$3</f>
        <v>1.257162841416103E-2</v>
      </c>
      <c r="BF121" s="28">
        <v>1.2665374780202404E-2</v>
      </c>
      <c r="BG121" s="28">
        <v>1.2762197505609432E-2</v>
      </c>
      <c r="BH121" s="28">
        <v>1.2361558839488047E-2</v>
      </c>
      <c r="BI121" s="28">
        <v>1.1974683468400808E-2</v>
      </c>
      <c r="BK121" s="28">
        <v>1.1971548837864544E-2</v>
      </c>
      <c r="BL121" s="28">
        <v>1.392494780924533E-2</v>
      </c>
      <c r="BM121" s="28">
        <v>1.5554100336696434E-2</v>
      </c>
      <c r="BN121" s="28">
        <v>1.7540226514679472E-2</v>
      </c>
    </row>
    <row r="122" spans="2:66" outlineLevel="2" x14ac:dyDescent="0.35">
      <c r="B122" s="52" t="s">
        <v>261</v>
      </c>
      <c r="C122" s="28">
        <f>C22/$C$3</f>
        <v>0</v>
      </c>
      <c r="D122" s="28">
        <f>D22/$D$3</f>
        <v>0</v>
      </c>
      <c r="E122" s="28">
        <f>E22/$E$3</f>
        <v>0</v>
      </c>
      <c r="F122" s="28">
        <f>F22/$F$3</f>
        <v>0</v>
      </c>
      <c r="G122" s="30"/>
      <c r="H122" s="28">
        <f>H22/$H$3</f>
        <v>0</v>
      </c>
      <c r="I122" s="28">
        <f>I22/$I$3</f>
        <v>0</v>
      </c>
      <c r="J122" s="28">
        <f>J22/$J$3</f>
        <v>0</v>
      </c>
      <c r="K122" s="28">
        <f>K22/$K$3</f>
        <v>0</v>
      </c>
      <c r="M122" s="28">
        <f>M22/$M$3</f>
        <v>0</v>
      </c>
      <c r="N122" s="28">
        <f>N22/$N$3</f>
        <v>0</v>
      </c>
      <c r="O122" s="28">
        <f>O22/$O$3</f>
        <v>0</v>
      </c>
      <c r="P122" s="28">
        <f>P22/$P$3</f>
        <v>0</v>
      </c>
      <c r="R122" s="28">
        <f>R22/$R$3</f>
        <v>0</v>
      </c>
      <c r="S122" s="28">
        <f>S22/$S$3</f>
        <v>0</v>
      </c>
      <c r="T122" s="28">
        <f>T22/$T$3</f>
        <v>0</v>
      </c>
      <c r="U122" s="28">
        <f>U22/$U$3</f>
        <v>0</v>
      </c>
      <c r="W122" s="28">
        <f>W22/$W$3</f>
        <v>0</v>
      </c>
      <c r="X122" s="28">
        <f>X22/$X$3</f>
        <v>0</v>
      </c>
      <c r="Y122" s="28">
        <f>Y22/$Y$3</f>
        <v>0</v>
      </c>
      <c r="Z122" s="28">
        <f>Z22/$Z$3</f>
        <v>0</v>
      </c>
      <c r="AB122" s="28">
        <f>AB22/$AB$3</f>
        <v>0</v>
      </c>
      <c r="AC122" s="28">
        <f>AC22/$AC$3</f>
        <v>0</v>
      </c>
      <c r="AD122" s="28">
        <f>AD22/$AD$3</f>
        <v>0</v>
      </c>
      <c r="AE122" s="28">
        <f>AE22/$AE$3</f>
        <v>0</v>
      </c>
      <c r="AG122" s="28">
        <f>AG22/$AG$3</f>
        <v>0</v>
      </c>
      <c r="AH122" s="28">
        <f>AH22/$AH$3</f>
        <v>0</v>
      </c>
      <c r="AI122" s="28">
        <f>AI22/$AI$3</f>
        <v>0</v>
      </c>
      <c r="AJ122" s="28">
        <f>AJ22/$AJ$3</f>
        <v>0</v>
      </c>
      <c r="AL122" s="28">
        <f>AL22/$AL$3</f>
        <v>0</v>
      </c>
      <c r="AM122" s="28">
        <f>AM22/$AM$3</f>
        <v>0</v>
      </c>
      <c r="AN122" s="28">
        <f>AN22/$AN$3</f>
        <v>0</v>
      </c>
      <c r="AO122" s="28">
        <f>AO22/$AO$3</f>
        <v>0</v>
      </c>
      <c r="AQ122" s="28">
        <f>AQ22/$AQ$3</f>
        <v>0</v>
      </c>
      <c r="AR122" s="28">
        <f>AR22/$AR$3</f>
        <v>0</v>
      </c>
      <c r="AS122" s="28">
        <f>AS22/$AS$3</f>
        <v>0</v>
      </c>
      <c r="AT122" s="28">
        <f>AT22/$AT$3</f>
        <v>0</v>
      </c>
      <c r="AV122" s="28">
        <f>AV22/$AV$3</f>
        <v>0</v>
      </c>
      <c r="AW122" s="28">
        <f>AW22/$AW$3</f>
        <v>0</v>
      </c>
      <c r="AX122" s="28">
        <f t="shared" si="189"/>
        <v>0</v>
      </c>
      <c r="AY122" s="28">
        <f t="shared" si="189"/>
        <v>0</v>
      </c>
      <c r="BA122" s="28">
        <f t="shared" si="190"/>
        <v>0</v>
      </c>
      <c r="BB122" s="28">
        <f t="shared" si="190"/>
        <v>0</v>
      </c>
      <c r="BC122" s="28">
        <f>BC22/BC$3</f>
        <v>0</v>
      </c>
      <c r="BD122" s="28">
        <f>BD22/BD$3</f>
        <v>0</v>
      </c>
      <c r="BF122" s="28">
        <v>0</v>
      </c>
      <c r="BG122" s="28">
        <v>0</v>
      </c>
      <c r="BH122" s="28">
        <v>3.7545349121743108E-3</v>
      </c>
      <c r="BI122" s="28">
        <v>3.5268450976453387E-3</v>
      </c>
      <c r="BK122" s="28">
        <v>3.525921870207309E-3</v>
      </c>
      <c r="BL122" s="28">
        <v>9.1666207368686706E-3</v>
      </c>
      <c r="BM122" s="28">
        <v>9.1562885737631761E-3</v>
      </c>
      <c r="BN122" s="28">
        <v>1.3378294175860426E-2</v>
      </c>
    </row>
    <row r="123" spans="2:66" outlineLevel="2" x14ac:dyDescent="0.35">
      <c r="B123" s="52" t="s">
        <v>280</v>
      </c>
      <c r="C123" s="28">
        <v>0</v>
      </c>
      <c r="D123" s="28">
        <v>0</v>
      </c>
      <c r="E123" s="28">
        <v>0</v>
      </c>
      <c r="F123" s="28">
        <v>0</v>
      </c>
      <c r="G123" s="30"/>
      <c r="H123" s="28">
        <v>0</v>
      </c>
      <c r="I123" s="28">
        <v>0</v>
      </c>
      <c r="J123" s="28">
        <v>0</v>
      </c>
      <c r="K123" s="28">
        <v>0</v>
      </c>
      <c r="M123" s="28">
        <v>0</v>
      </c>
      <c r="N123" s="28">
        <v>0</v>
      </c>
      <c r="O123" s="28">
        <v>0</v>
      </c>
      <c r="P123" s="28">
        <v>0</v>
      </c>
      <c r="R123" s="28">
        <v>0</v>
      </c>
      <c r="S123" s="28">
        <v>0</v>
      </c>
      <c r="T123" s="28">
        <v>0</v>
      </c>
      <c r="U123" s="28">
        <v>0</v>
      </c>
      <c r="W123" s="28">
        <v>0</v>
      </c>
      <c r="X123" s="28">
        <v>0</v>
      </c>
      <c r="Y123" s="28">
        <v>0</v>
      </c>
      <c r="Z123" s="28">
        <v>0</v>
      </c>
      <c r="AB123" s="28">
        <v>0</v>
      </c>
      <c r="AC123" s="28">
        <v>0</v>
      </c>
      <c r="AD123" s="28">
        <v>0</v>
      </c>
      <c r="AE123" s="28">
        <v>0</v>
      </c>
      <c r="AG123" s="28">
        <v>0</v>
      </c>
      <c r="AH123" s="28">
        <v>0</v>
      </c>
      <c r="AI123" s="28">
        <v>0</v>
      </c>
      <c r="AJ123" s="28">
        <v>0</v>
      </c>
      <c r="AL123" s="28">
        <v>0</v>
      </c>
      <c r="AM123" s="28">
        <v>0</v>
      </c>
      <c r="AN123" s="28">
        <v>0</v>
      </c>
      <c r="AO123" s="28">
        <v>0</v>
      </c>
      <c r="AQ123" s="28">
        <v>0</v>
      </c>
      <c r="AR123" s="28">
        <v>0</v>
      </c>
      <c r="AS123" s="28">
        <v>0</v>
      </c>
      <c r="AT123" s="28">
        <v>0</v>
      </c>
      <c r="AV123" s="28">
        <v>0</v>
      </c>
      <c r="AW123" s="28">
        <v>0</v>
      </c>
      <c r="AX123" s="28">
        <v>0</v>
      </c>
      <c r="AY123" s="28">
        <v>0</v>
      </c>
      <c r="BA123" s="28">
        <v>0</v>
      </c>
      <c r="BB123" s="28">
        <v>0</v>
      </c>
      <c r="BC123" s="28">
        <v>0</v>
      </c>
      <c r="BD123" s="28">
        <v>0</v>
      </c>
      <c r="BF123" s="28">
        <v>0</v>
      </c>
      <c r="BG123" s="28">
        <v>0</v>
      </c>
      <c r="BH123" s="28">
        <v>0</v>
      </c>
      <c r="BI123" s="28">
        <v>0</v>
      </c>
      <c r="BK123" s="28">
        <v>0</v>
      </c>
      <c r="BL123" s="28">
        <v>0</v>
      </c>
      <c r="BM123" s="28">
        <v>1.7114919148426529E-3</v>
      </c>
      <c r="BN123" s="28">
        <v>1.623721731481142E-3</v>
      </c>
    </row>
    <row r="124" spans="2:66" outlineLevel="1" x14ac:dyDescent="0.35">
      <c r="B124" s="3" t="s">
        <v>17</v>
      </c>
      <c r="C124" s="86">
        <f t="shared" ref="C124:C132" si="194">C24/$C$3</f>
        <v>0</v>
      </c>
      <c r="D124" s="86">
        <f t="shared" ref="D124:D132" si="195">D24/$D$3</f>
        <v>0</v>
      </c>
      <c r="E124" s="86">
        <f t="shared" ref="E124:E132" si="196">E24/$E$3</f>
        <v>0</v>
      </c>
      <c r="F124" s="86">
        <f t="shared" ref="F124:F132" si="197">F24/$F$3</f>
        <v>0</v>
      </c>
      <c r="G124" s="68"/>
      <c r="H124" s="86">
        <f t="shared" ref="H124:H132" si="198">H24/$H$3</f>
        <v>0</v>
      </c>
      <c r="I124" s="86">
        <f t="shared" ref="I124:I132" si="199">I24/$I$3</f>
        <v>0</v>
      </c>
      <c r="J124" s="86">
        <f t="shared" ref="J124:J132" si="200">J24/$J$3</f>
        <v>0</v>
      </c>
      <c r="K124" s="86">
        <f t="shared" ref="K124:K132" si="201">K24/$K$3</f>
        <v>0</v>
      </c>
      <c r="L124" s="1"/>
      <c r="M124" s="86">
        <f t="shared" ref="M124:M132" si="202">M24/$M$3</f>
        <v>0</v>
      </c>
      <c r="N124" s="86">
        <f t="shared" ref="N124:N132" si="203">N24/$N$3</f>
        <v>0</v>
      </c>
      <c r="O124" s="86">
        <f t="shared" ref="O124:O132" si="204">O24/$O$3</f>
        <v>0</v>
      </c>
      <c r="P124" s="86">
        <f t="shared" ref="P124:P132" si="205">P24/$P$3</f>
        <v>0</v>
      </c>
      <c r="Q124" s="1"/>
      <c r="R124" s="86">
        <f t="shared" ref="R124:R132" si="206">R24/$R$3</f>
        <v>0</v>
      </c>
      <c r="S124" s="86">
        <f t="shared" ref="S124:S132" si="207">S24/$S$3</f>
        <v>0</v>
      </c>
      <c r="T124" s="86">
        <f t="shared" ref="T124:T132" si="208">T24/$T$3</f>
        <v>0</v>
      </c>
      <c r="U124" s="86">
        <f t="shared" ref="U124:U132" si="209">U24/$U$3</f>
        <v>0</v>
      </c>
      <c r="V124" s="1"/>
      <c r="W124" s="86">
        <f t="shared" ref="W124:W132" si="210">W24/$W$3</f>
        <v>0</v>
      </c>
      <c r="X124" s="86">
        <f t="shared" ref="X124:X132" si="211">X24/$X$3</f>
        <v>0</v>
      </c>
      <c r="Y124" s="86">
        <f t="shared" ref="Y124:Y132" si="212">Y24/$Y$3</f>
        <v>0</v>
      </c>
      <c r="Z124" s="86">
        <f t="shared" ref="Z124:Z132" si="213">Z24/$Z$3</f>
        <v>0</v>
      </c>
      <c r="AA124" s="1"/>
      <c r="AB124" s="86">
        <f t="shared" ref="AB124:AB132" si="214">AB24/$AB$3</f>
        <v>0</v>
      </c>
      <c r="AC124" s="86">
        <f t="shared" ref="AC124:AC132" si="215">AC24/$AC$3</f>
        <v>0</v>
      </c>
      <c r="AD124" s="86">
        <f t="shared" ref="AD124:AD132" si="216">AD24/$AD$3</f>
        <v>0</v>
      </c>
      <c r="AE124" s="86">
        <f t="shared" ref="AE124:AE132" si="217">AE24/$AE$3</f>
        <v>0</v>
      </c>
      <c r="AF124" s="1"/>
      <c r="AG124" s="86">
        <f t="shared" ref="AG124:AG132" si="218">AG24/$AG$3</f>
        <v>0</v>
      </c>
      <c r="AH124" s="86">
        <f t="shared" ref="AH124:AH132" si="219">AH24/$AH$3</f>
        <v>0</v>
      </c>
      <c r="AI124" s="86">
        <f t="shared" ref="AI124:AI132" si="220">AI24/$AI$3</f>
        <v>0</v>
      </c>
      <c r="AJ124" s="86">
        <f t="shared" ref="AJ124:AJ132" si="221">AJ24/$AJ$3</f>
        <v>0</v>
      </c>
      <c r="AK124" s="1"/>
      <c r="AL124" s="86">
        <f t="shared" ref="AL124:AL132" si="222">AL24/$AL$3</f>
        <v>0</v>
      </c>
      <c r="AM124" s="86">
        <f t="shared" ref="AM124:AM132" si="223">AM24/$AM$3</f>
        <v>0</v>
      </c>
      <c r="AN124" s="86">
        <f t="shared" ref="AN124:AN132" si="224">AN24/$AN$3</f>
        <v>0</v>
      </c>
      <c r="AO124" s="86">
        <f t="shared" ref="AO124:AO132" si="225">AO24/$AO$3</f>
        <v>0</v>
      </c>
      <c r="AP124" s="1"/>
      <c r="AQ124" s="86">
        <f t="shared" ref="AQ124:AQ132" si="226">AQ24/$AQ$3</f>
        <v>0</v>
      </c>
      <c r="AR124" s="86">
        <f t="shared" ref="AR124:AR132" si="227">AR24/$AR$3</f>
        <v>0</v>
      </c>
      <c r="AS124" s="86">
        <f t="shared" ref="AS124:AS132" si="228">AS24/$AS$3</f>
        <v>3.2652007980303443E-3</v>
      </c>
      <c r="AT124" s="86">
        <f t="shared" ref="AT124:AT132" si="229">AT24/$AT$3</f>
        <v>1.0571480418463982E-2</v>
      </c>
      <c r="AU124" s="1"/>
      <c r="AV124" s="86">
        <f t="shared" ref="AV124:AV132" si="230">AV24/$AV$3</f>
        <v>1.609884311570791E-2</v>
      </c>
      <c r="AW124" s="86">
        <f t="shared" ref="AW124:AW132" si="231">AW24/$AW$3</f>
        <v>1.8054799257648937E-2</v>
      </c>
      <c r="AX124" s="86">
        <f t="shared" ref="AX124:AY132" si="232">AX24/AX$3</f>
        <v>2.7863808095501583E-2</v>
      </c>
      <c r="AY124" s="86">
        <f t="shared" si="232"/>
        <v>3.2080457821412181E-2</v>
      </c>
      <c r="BA124" s="86">
        <f t="shared" ref="BA124:BB132" si="233">BA24/BA$3</f>
        <v>3.4769671975840875E-2</v>
      </c>
      <c r="BB124" s="86">
        <f t="shared" si="233"/>
        <v>3.9152684929058101E-2</v>
      </c>
      <c r="BC124" s="86">
        <f t="shared" ref="BC124:BD124" si="234">BC24/BC$3</f>
        <v>4.2458089233950252E-2</v>
      </c>
      <c r="BD124" s="86">
        <f t="shared" si="234"/>
        <v>4.0947124219635853E-2</v>
      </c>
      <c r="BF124" s="86">
        <v>4.7450019640905165E-2</v>
      </c>
      <c r="BG124" s="86">
        <v>4.8689347163688355E-2</v>
      </c>
      <c r="BH124" s="86">
        <v>5.1596395476258869E-2</v>
      </c>
      <c r="BI124" s="86">
        <v>4.8467386426893168E-2</v>
      </c>
      <c r="BK124" s="86">
        <v>4.845469904773133E-2</v>
      </c>
      <c r="BL124" s="86">
        <v>4.6837757581559232E-2</v>
      </c>
      <c r="BM124" s="86">
        <v>4.7338398267645652E-2</v>
      </c>
      <c r="BN124" s="86">
        <v>4.4910750284059671E-2</v>
      </c>
    </row>
    <row r="125" spans="2:66" outlineLevel="2" x14ac:dyDescent="0.35">
      <c r="B125" s="2" t="s">
        <v>18</v>
      </c>
      <c r="C125" s="28">
        <f t="shared" si="194"/>
        <v>0</v>
      </c>
      <c r="D125" s="28">
        <f t="shared" si="195"/>
        <v>0</v>
      </c>
      <c r="E125" s="28">
        <f t="shared" si="196"/>
        <v>0</v>
      </c>
      <c r="F125" s="28">
        <f t="shared" si="197"/>
        <v>0</v>
      </c>
      <c r="G125" s="30"/>
      <c r="H125" s="28">
        <f t="shared" si="198"/>
        <v>0</v>
      </c>
      <c r="I125" s="28">
        <f t="shared" si="199"/>
        <v>0</v>
      </c>
      <c r="J125" s="28">
        <f t="shared" si="200"/>
        <v>0</v>
      </c>
      <c r="K125" s="28">
        <f t="shared" si="201"/>
        <v>0</v>
      </c>
      <c r="M125" s="28">
        <f t="shared" si="202"/>
        <v>0</v>
      </c>
      <c r="N125" s="28">
        <f t="shared" si="203"/>
        <v>0</v>
      </c>
      <c r="O125" s="28">
        <f t="shared" si="204"/>
        <v>0</v>
      </c>
      <c r="P125" s="28">
        <f t="shared" si="205"/>
        <v>0</v>
      </c>
      <c r="R125" s="28">
        <f t="shared" si="206"/>
        <v>0</v>
      </c>
      <c r="S125" s="28">
        <f t="shared" si="207"/>
        <v>0</v>
      </c>
      <c r="T125" s="28">
        <f t="shared" si="208"/>
        <v>0</v>
      </c>
      <c r="U125" s="28">
        <f t="shared" si="209"/>
        <v>0</v>
      </c>
      <c r="W125" s="28">
        <f t="shared" si="210"/>
        <v>0</v>
      </c>
      <c r="X125" s="28">
        <f t="shared" si="211"/>
        <v>0</v>
      </c>
      <c r="Y125" s="28">
        <f t="shared" si="212"/>
        <v>0</v>
      </c>
      <c r="Z125" s="28">
        <f t="shared" si="213"/>
        <v>0</v>
      </c>
      <c r="AB125" s="28">
        <f t="shared" si="214"/>
        <v>0</v>
      </c>
      <c r="AC125" s="28">
        <f t="shared" si="215"/>
        <v>0</v>
      </c>
      <c r="AD125" s="28">
        <f t="shared" si="216"/>
        <v>0</v>
      </c>
      <c r="AE125" s="28">
        <f t="shared" si="217"/>
        <v>0</v>
      </c>
      <c r="AG125" s="28">
        <f t="shared" si="218"/>
        <v>0</v>
      </c>
      <c r="AH125" s="28">
        <f t="shared" si="219"/>
        <v>0</v>
      </c>
      <c r="AI125" s="28">
        <f t="shared" si="220"/>
        <v>0</v>
      </c>
      <c r="AJ125" s="28">
        <f t="shared" si="221"/>
        <v>0</v>
      </c>
      <c r="AL125" s="28">
        <f t="shared" si="222"/>
        <v>0</v>
      </c>
      <c r="AM125" s="28">
        <f t="shared" si="223"/>
        <v>0</v>
      </c>
      <c r="AN125" s="28">
        <f t="shared" si="224"/>
        <v>0</v>
      </c>
      <c r="AO125" s="28">
        <f t="shared" si="225"/>
        <v>0</v>
      </c>
      <c r="AQ125" s="28">
        <f t="shared" si="226"/>
        <v>0</v>
      </c>
      <c r="AR125" s="28">
        <f t="shared" si="227"/>
        <v>0</v>
      </c>
      <c r="AS125" s="28">
        <f t="shared" si="228"/>
        <v>3.2652007980303443E-3</v>
      </c>
      <c r="AT125" s="28">
        <f t="shared" si="229"/>
        <v>1.0571480418463982E-2</v>
      </c>
      <c r="AV125" s="28">
        <f t="shared" si="230"/>
        <v>1.609884311570791E-2</v>
      </c>
      <c r="AW125" s="28">
        <f t="shared" si="231"/>
        <v>1.8054799257648937E-2</v>
      </c>
      <c r="AX125" s="28">
        <f t="shared" si="232"/>
        <v>2.7863808095501583E-2</v>
      </c>
      <c r="AY125" s="28">
        <f t="shared" si="232"/>
        <v>3.2080457821412181E-2</v>
      </c>
      <c r="BA125" s="28">
        <f t="shared" si="233"/>
        <v>3.4769671975840875E-2</v>
      </c>
      <c r="BB125" s="28">
        <f t="shared" si="233"/>
        <v>3.9152684929058101E-2</v>
      </c>
      <c r="BC125" s="28">
        <f>BC25/BC$3</f>
        <v>4.2458089233950252E-2</v>
      </c>
      <c r="BD125" s="28">
        <f>BD25/BD$3</f>
        <v>4.0947124219635853E-2</v>
      </c>
      <c r="BF125" s="28">
        <v>4.7450019640905165E-2</v>
      </c>
      <c r="BG125" s="28">
        <v>4.8689347163688355E-2</v>
      </c>
      <c r="BH125" s="28">
        <v>4.836636770823359E-2</v>
      </c>
      <c r="BI125" s="28">
        <v>4.5433240290182697E-2</v>
      </c>
      <c r="BK125" s="28">
        <v>4.5421347163925894E-2</v>
      </c>
      <c r="BL125" s="28">
        <v>4.3902118282283568E-2</v>
      </c>
      <c r="BM125" s="28">
        <v>4.4406067876301247E-2</v>
      </c>
      <c r="BN125" s="28">
        <v>4.2128798152695816E-2</v>
      </c>
    </row>
    <row r="126" spans="2:66" outlineLevel="2" x14ac:dyDescent="0.35">
      <c r="B126" s="52" t="s">
        <v>264</v>
      </c>
      <c r="C126" s="28">
        <f t="shared" si="194"/>
        <v>0</v>
      </c>
      <c r="D126" s="28">
        <f t="shared" si="195"/>
        <v>0</v>
      </c>
      <c r="E126" s="28">
        <f t="shared" si="196"/>
        <v>0</v>
      </c>
      <c r="F126" s="28">
        <f t="shared" si="197"/>
        <v>0</v>
      </c>
      <c r="G126" s="30"/>
      <c r="H126" s="28">
        <f t="shared" si="198"/>
        <v>0</v>
      </c>
      <c r="I126" s="28">
        <f t="shared" si="199"/>
        <v>0</v>
      </c>
      <c r="J126" s="28">
        <f t="shared" si="200"/>
        <v>0</v>
      </c>
      <c r="K126" s="28">
        <f t="shared" si="201"/>
        <v>0</v>
      </c>
      <c r="M126" s="28">
        <f t="shared" si="202"/>
        <v>0</v>
      </c>
      <c r="N126" s="28">
        <f t="shared" si="203"/>
        <v>0</v>
      </c>
      <c r="O126" s="28">
        <f t="shared" si="204"/>
        <v>0</v>
      </c>
      <c r="P126" s="28">
        <f t="shared" si="205"/>
        <v>0</v>
      </c>
      <c r="R126" s="28">
        <f t="shared" si="206"/>
        <v>0</v>
      </c>
      <c r="S126" s="28">
        <f t="shared" si="207"/>
        <v>0</v>
      </c>
      <c r="T126" s="28">
        <f t="shared" si="208"/>
        <v>0</v>
      </c>
      <c r="U126" s="28">
        <f t="shared" si="209"/>
        <v>0</v>
      </c>
      <c r="W126" s="28">
        <f t="shared" si="210"/>
        <v>0</v>
      </c>
      <c r="X126" s="28">
        <f t="shared" si="211"/>
        <v>0</v>
      </c>
      <c r="Y126" s="28">
        <f t="shared" si="212"/>
        <v>0</v>
      </c>
      <c r="Z126" s="28">
        <f t="shared" si="213"/>
        <v>0</v>
      </c>
      <c r="AB126" s="28">
        <f t="shared" si="214"/>
        <v>0</v>
      </c>
      <c r="AC126" s="28">
        <f t="shared" si="215"/>
        <v>0</v>
      </c>
      <c r="AD126" s="28">
        <f t="shared" si="216"/>
        <v>0</v>
      </c>
      <c r="AE126" s="28">
        <f t="shared" si="217"/>
        <v>0</v>
      </c>
      <c r="AG126" s="28">
        <f t="shared" si="218"/>
        <v>0</v>
      </c>
      <c r="AH126" s="28">
        <f t="shared" si="219"/>
        <v>0</v>
      </c>
      <c r="AI126" s="28">
        <f t="shared" si="220"/>
        <v>0</v>
      </c>
      <c r="AJ126" s="28">
        <f t="shared" si="221"/>
        <v>0</v>
      </c>
      <c r="AL126" s="28">
        <f t="shared" si="222"/>
        <v>0</v>
      </c>
      <c r="AM126" s="28">
        <f t="shared" si="223"/>
        <v>0</v>
      </c>
      <c r="AN126" s="28">
        <f t="shared" si="224"/>
        <v>0</v>
      </c>
      <c r="AO126" s="28">
        <f t="shared" si="225"/>
        <v>0</v>
      </c>
      <c r="AQ126" s="28">
        <f t="shared" si="226"/>
        <v>0</v>
      </c>
      <c r="AR126" s="28">
        <f t="shared" si="227"/>
        <v>0</v>
      </c>
      <c r="AS126" s="28">
        <f t="shared" si="228"/>
        <v>0</v>
      </c>
      <c r="AT126" s="28">
        <f t="shared" si="229"/>
        <v>0</v>
      </c>
      <c r="AV126" s="28">
        <f t="shared" si="230"/>
        <v>0</v>
      </c>
      <c r="AW126" s="28">
        <f t="shared" si="231"/>
        <v>0</v>
      </c>
      <c r="AX126" s="28">
        <f t="shared" si="232"/>
        <v>0</v>
      </c>
      <c r="AY126" s="28">
        <f t="shared" si="232"/>
        <v>0</v>
      </c>
      <c r="BA126" s="28">
        <f t="shared" si="233"/>
        <v>0</v>
      </c>
      <c r="BB126" s="28">
        <f t="shared" si="233"/>
        <v>0</v>
      </c>
      <c r="BC126" s="28">
        <f>BC26/BC$3</f>
        <v>0</v>
      </c>
      <c r="BD126" s="28">
        <f>BD26/BD$3</f>
        <v>0</v>
      </c>
      <c r="BF126" s="28">
        <v>0</v>
      </c>
      <c r="BG126" s="28">
        <v>0</v>
      </c>
      <c r="BH126" s="28">
        <v>3.2300277680252787E-3</v>
      </c>
      <c r="BI126" s="28">
        <v>3.0341461367104699E-3</v>
      </c>
      <c r="BK126" s="28">
        <v>3.0333518838054378E-3</v>
      </c>
      <c r="BL126" s="28">
        <v>2.9356392992756627E-3</v>
      </c>
      <c r="BM126" s="28">
        <v>2.9323303913444099E-3</v>
      </c>
      <c r="BN126" s="28">
        <v>2.7819521313638528E-3</v>
      </c>
    </row>
    <row r="127" spans="2:66" outlineLevel="1" x14ac:dyDescent="0.35">
      <c r="B127" s="3" t="s">
        <v>19</v>
      </c>
      <c r="C127" s="86">
        <f t="shared" si="194"/>
        <v>0</v>
      </c>
      <c r="D127" s="86">
        <f t="shared" si="195"/>
        <v>0</v>
      </c>
      <c r="E127" s="86">
        <f t="shared" si="196"/>
        <v>0</v>
      </c>
      <c r="F127" s="86">
        <f t="shared" si="197"/>
        <v>0</v>
      </c>
      <c r="G127" s="68"/>
      <c r="H127" s="86">
        <f t="shared" si="198"/>
        <v>0</v>
      </c>
      <c r="I127" s="86">
        <f t="shared" si="199"/>
        <v>0</v>
      </c>
      <c r="J127" s="86">
        <f t="shared" si="200"/>
        <v>0</v>
      </c>
      <c r="K127" s="86">
        <f t="shared" si="201"/>
        <v>0</v>
      </c>
      <c r="L127" s="1"/>
      <c r="M127" s="86">
        <f t="shared" si="202"/>
        <v>0</v>
      </c>
      <c r="N127" s="86">
        <f t="shared" si="203"/>
        <v>0</v>
      </c>
      <c r="O127" s="86">
        <f t="shared" si="204"/>
        <v>0</v>
      </c>
      <c r="P127" s="86">
        <f t="shared" si="205"/>
        <v>0</v>
      </c>
      <c r="Q127" s="1"/>
      <c r="R127" s="86">
        <f t="shared" si="206"/>
        <v>0</v>
      </c>
      <c r="S127" s="86">
        <f t="shared" si="207"/>
        <v>0</v>
      </c>
      <c r="T127" s="86">
        <f t="shared" si="208"/>
        <v>0</v>
      </c>
      <c r="U127" s="86">
        <f t="shared" si="209"/>
        <v>0</v>
      </c>
      <c r="V127" s="1"/>
      <c r="W127" s="86">
        <f t="shared" si="210"/>
        <v>0</v>
      </c>
      <c r="X127" s="86">
        <f t="shared" si="211"/>
        <v>0</v>
      </c>
      <c r="Y127" s="86">
        <f t="shared" si="212"/>
        <v>0</v>
      </c>
      <c r="Z127" s="86">
        <f t="shared" si="213"/>
        <v>0</v>
      </c>
      <c r="AA127" s="1"/>
      <c r="AB127" s="86">
        <f t="shared" si="214"/>
        <v>0</v>
      </c>
      <c r="AC127" s="86">
        <f t="shared" si="215"/>
        <v>0</v>
      </c>
      <c r="AD127" s="86">
        <f t="shared" si="216"/>
        <v>0</v>
      </c>
      <c r="AE127" s="86">
        <f t="shared" si="217"/>
        <v>0</v>
      </c>
      <c r="AF127" s="1"/>
      <c r="AG127" s="86">
        <f t="shared" si="218"/>
        <v>0</v>
      </c>
      <c r="AH127" s="86">
        <f t="shared" si="219"/>
        <v>0</v>
      </c>
      <c r="AI127" s="86">
        <f t="shared" si="220"/>
        <v>0</v>
      </c>
      <c r="AJ127" s="86">
        <f t="shared" si="221"/>
        <v>0</v>
      </c>
      <c r="AK127" s="1"/>
      <c r="AL127" s="86">
        <f t="shared" si="222"/>
        <v>0</v>
      </c>
      <c r="AM127" s="86">
        <f t="shared" si="223"/>
        <v>0</v>
      </c>
      <c r="AN127" s="86">
        <f t="shared" si="224"/>
        <v>0</v>
      </c>
      <c r="AO127" s="86">
        <f t="shared" si="225"/>
        <v>0</v>
      </c>
      <c r="AP127" s="1"/>
      <c r="AQ127" s="86">
        <f t="shared" si="226"/>
        <v>0</v>
      </c>
      <c r="AR127" s="86">
        <f t="shared" si="227"/>
        <v>0</v>
      </c>
      <c r="AS127" s="86">
        <f t="shared" si="228"/>
        <v>0</v>
      </c>
      <c r="AT127" s="86">
        <f t="shared" si="229"/>
        <v>0</v>
      </c>
      <c r="AU127" s="1"/>
      <c r="AV127" s="86">
        <f t="shared" si="230"/>
        <v>2.0540874201103124E-3</v>
      </c>
      <c r="AW127" s="86">
        <f t="shared" si="231"/>
        <v>5.0063720440485203E-3</v>
      </c>
      <c r="AX127" s="86">
        <f t="shared" si="232"/>
        <v>6.8739406169646498E-3</v>
      </c>
      <c r="AY127" s="86">
        <f t="shared" si="232"/>
        <v>6.5099890571482417E-3</v>
      </c>
      <c r="BA127" s="86">
        <f t="shared" si="233"/>
        <v>8.8818921213850779E-3</v>
      </c>
      <c r="BB127" s="86">
        <f t="shared" si="233"/>
        <v>8.7018698592620947E-3</v>
      </c>
      <c r="BC127" s="86">
        <f t="shared" ref="BC127:BD127" si="235">BC27/BC$3</f>
        <v>8.5522062980456278E-3</v>
      </c>
      <c r="BD127" s="86">
        <f t="shared" si="235"/>
        <v>8.2478571211351062E-3</v>
      </c>
      <c r="BF127" s="86">
        <v>8.3093612164887309E-3</v>
      </c>
      <c r="BG127" s="86">
        <v>8.7619618826276242E-3</v>
      </c>
      <c r="BH127" s="86">
        <v>7.0079686785186127E-3</v>
      </c>
      <c r="BI127" s="86">
        <v>6.5829778005638551E-3</v>
      </c>
      <c r="BK127" s="86">
        <v>6.5812545647649604E-3</v>
      </c>
      <c r="BL127" s="86">
        <v>6.3692543031386006E-3</v>
      </c>
      <c r="BM127" s="86">
        <v>7.0661821946889662E-3</v>
      </c>
      <c r="BN127" s="86">
        <v>6.4692299233955206E-3</v>
      </c>
    </row>
    <row r="128" spans="2:66" outlineLevel="2" x14ac:dyDescent="0.35">
      <c r="B128" s="2" t="s">
        <v>20</v>
      </c>
      <c r="C128" s="28">
        <f t="shared" si="194"/>
        <v>0</v>
      </c>
      <c r="D128" s="28">
        <f t="shared" si="195"/>
        <v>0</v>
      </c>
      <c r="E128" s="28">
        <f t="shared" si="196"/>
        <v>0</v>
      </c>
      <c r="F128" s="28">
        <f t="shared" si="197"/>
        <v>0</v>
      </c>
      <c r="G128" s="30"/>
      <c r="H128" s="28">
        <f t="shared" si="198"/>
        <v>0</v>
      </c>
      <c r="I128" s="28">
        <f t="shared" si="199"/>
        <v>0</v>
      </c>
      <c r="J128" s="28">
        <f t="shared" si="200"/>
        <v>0</v>
      </c>
      <c r="K128" s="28">
        <f t="shared" si="201"/>
        <v>0</v>
      </c>
      <c r="M128" s="28">
        <f t="shared" si="202"/>
        <v>0</v>
      </c>
      <c r="N128" s="28">
        <f t="shared" si="203"/>
        <v>0</v>
      </c>
      <c r="O128" s="28">
        <f t="shared" si="204"/>
        <v>0</v>
      </c>
      <c r="P128" s="28">
        <f t="shared" si="205"/>
        <v>0</v>
      </c>
      <c r="R128" s="28">
        <f t="shared" si="206"/>
        <v>0</v>
      </c>
      <c r="S128" s="28">
        <f t="shared" si="207"/>
        <v>0</v>
      </c>
      <c r="T128" s="28">
        <f t="shared" si="208"/>
        <v>0</v>
      </c>
      <c r="U128" s="28">
        <f t="shared" si="209"/>
        <v>0</v>
      </c>
      <c r="W128" s="28">
        <f t="shared" si="210"/>
        <v>0</v>
      </c>
      <c r="X128" s="28">
        <f t="shared" si="211"/>
        <v>0</v>
      </c>
      <c r="Y128" s="28">
        <f t="shared" si="212"/>
        <v>0</v>
      </c>
      <c r="Z128" s="28">
        <f t="shared" si="213"/>
        <v>0</v>
      </c>
      <c r="AB128" s="28">
        <f t="shared" si="214"/>
        <v>0</v>
      </c>
      <c r="AC128" s="28">
        <f t="shared" si="215"/>
        <v>0</v>
      </c>
      <c r="AD128" s="28">
        <f t="shared" si="216"/>
        <v>0</v>
      </c>
      <c r="AE128" s="28">
        <f t="shared" si="217"/>
        <v>0</v>
      </c>
      <c r="AG128" s="28">
        <f t="shared" si="218"/>
        <v>0</v>
      </c>
      <c r="AH128" s="28">
        <f t="shared" si="219"/>
        <v>0</v>
      </c>
      <c r="AI128" s="28">
        <f t="shared" si="220"/>
        <v>0</v>
      </c>
      <c r="AJ128" s="28">
        <f t="shared" si="221"/>
        <v>0</v>
      </c>
      <c r="AL128" s="28">
        <f t="shared" si="222"/>
        <v>0</v>
      </c>
      <c r="AM128" s="28">
        <f t="shared" si="223"/>
        <v>0</v>
      </c>
      <c r="AN128" s="28">
        <f t="shared" si="224"/>
        <v>0</v>
      </c>
      <c r="AO128" s="28">
        <f t="shared" si="225"/>
        <v>0</v>
      </c>
      <c r="AQ128" s="28">
        <f t="shared" si="226"/>
        <v>0</v>
      </c>
      <c r="AR128" s="28">
        <f t="shared" si="227"/>
        <v>0</v>
      </c>
      <c r="AS128" s="28">
        <f t="shared" si="228"/>
        <v>0</v>
      </c>
      <c r="AT128" s="28">
        <f t="shared" si="229"/>
        <v>0</v>
      </c>
      <c r="AV128" s="28">
        <f t="shared" si="230"/>
        <v>2.0540874201103124E-3</v>
      </c>
      <c r="AW128" s="28">
        <f t="shared" si="231"/>
        <v>1.9681195718456077E-3</v>
      </c>
      <c r="AX128" s="28">
        <f t="shared" si="232"/>
        <v>1.9178432025477772E-3</v>
      </c>
      <c r="AY128" s="28">
        <f t="shared" si="232"/>
        <v>1.8162999882628131E-3</v>
      </c>
      <c r="BA128" s="28">
        <f t="shared" si="233"/>
        <v>1.7918170568820041E-3</v>
      </c>
      <c r="BB128" s="28">
        <f t="shared" si="233"/>
        <v>1.7554996871727059E-3</v>
      </c>
      <c r="BC128" s="28">
        <f t="shared" ref="BC128:BD128" si="236">BC28/BC$3</f>
        <v>1.7253068275751781E-3</v>
      </c>
      <c r="BD128" s="28">
        <f t="shared" si="236"/>
        <v>1.6639079680772957E-3</v>
      </c>
      <c r="BF128" s="28">
        <v>1.6763156944509792E-3</v>
      </c>
      <c r="BG128" s="28">
        <v>1.6407927642324313E-3</v>
      </c>
      <c r="BH128" s="28">
        <v>1.6299086102156543E-3</v>
      </c>
      <c r="BI128" s="28">
        <v>1.5310645195785375E-3</v>
      </c>
      <c r="BK128" s="28">
        <v>1.5306637305632182E-3</v>
      </c>
      <c r="BL128" s="28">
        <v>1.4813568532576797E-3</v>
      </c>
      <c r="BM128" s="28">
        <v>1.4796871408233319E-3</v>
      </c>
      <c r="BN128" s="28">
        <v>1.4038045669464501E-3</v>
      </c>
    </row>
    <row r="129" spans="2:66" outlineLevel="2" x14ac:dyDescent="0.35">
      <c r="B129" s="2" t="s">
        <v>21</v>
      </c>
      <c r="C129" s="28">
        <f t="shared" si="194"/>
        <v>0</v>
      </c>
      <c r="D129" s="28">
        <f t="shared" si="195"/>
        <v>0</v>
      </c>
      <c r="E129" s="28">
        <f t="shared" si="196"/>
        <v>0</v>
      </c>
      <c r="F129" s="28">
        <f t="shared" si="197"/>
        <v>0</v>
      </c>
      <c r="G129" s="30"/>
      <c r="H129" s="28">
        <f t="shared" si="198"/>
        <v>0</v>
      </c>
      <c r="I129" s="28">
        <f t="shared" si="199"/>
        <v>0</v>
      </c>
      <c r="J129" s="28">
        <f t="shared" si="200"/>
        <v>0</v>
      </c>
      <c r="K129" s="28">
        <f t="shared" si="201"/>
        <v>0</v>
      </c>
      <c r="M129" s="28">
        <f t="shared" si="202"/>
        <v>0</v>
      </c>
      <c r="N129" s="28">
        <f t="shared" si="203"/>
        <v>0</v>
      </c>
      <c r="O129" s="28">
        <f t="shared" si="204"/>
        <v>0</v>
      </c>
      <c r="P129" s="28">
        <f t="shared" si="205"/>
        <v>0</v>
      </c>
      <c r="R129" s="28">
        <f t="shared" si="206"/>
        <v>0</v>
      </c>
      <c r="S129" s="28">
        <f t="shared" si="207"/>
        <v>0</v>
      </c>
      <c r="T129" s="28">
        <f t="shared" si="208"/>
        <v>0</v>
      </c>
      <c r="U129" s="28">
        <f t="shared" si="209"/>
        <v>0</v>
      </c>
      <c r="W129" s="28">
        <f t="shared" si="210"/>
        <v>0</v>
      </c>
      <c r="X129" s="28">
        <f t="shared" si="211"/>
        <v>0</v>
      </c>
      <c r="Y129" s="28">
        <f t="shared" si="212"/>
        <v>0</v>
      </c>
      <c r="Z129" s="28">
        <f t="shared" si="213"/>
        <v>0</v>
      </c>
      <c r="AB129" s="28">
        <f t="shared" si="214"/>
        <v>0</v>
      </c>
      <c r="AC129" s="28">
        <f t="shared" si="215"/>
        <v>0</v>
      </c>
      <c r="AD129" s="28">
        <f t="shared" si="216"/>
        <v>0</v>
      </c>
      <c r="AE129" s="28">
        <f t="shared" si="217"/>
        <v>0</v>
      </c>
      <c r="AG129" s="28">
        <f t="shared" si="218"/>
        <v>0</v>
      </c>
      <c r="AH129" s="28">
        <f t="shared" si="219"/>
        <v>0</v>
      </c>
      <c r="AI129" s="28">
        <f t="shared" si="220"/>
        <v>0</v>
      </c>
      <c r="AJ129" s="28">
        <f t="shared" si="221"/>
        <v>0</v>
      </c>
      <c r="AL129" s="28">
        <f t="shared" si="222"/>
        <v>0</v>
      </c>
      <c r="AM129" s="28">
        <f t="shared" si="223"/>
        <v>0</v>
      </c>
      <c r="AN129" s="28">
        <f t="shared" si="224"/>
        <v>0</v>
      </c>
      <c r="AO129" s="28">
        <f t="shared" si="225"/>
        <v>0</v>
      </c>
      <c r="AQ129" s="28">
        <f t="shared" si="226"/>
        <v>0</v>
      </c>
      <c r="AR129" s="28">
        <f t="shared" si="227"/>
        <v>0</v>
      </c>
      <c r="AS129" s="28">
        <f t="shared" si="228"/>
        <v>0</v>
      </c>
      <c r="AT129" s="28">
        <f t="shared" si="229"/>
        <v>0</v>
      </c>
      <c r="AV129" s="28">
        <f t="shared" si="230"/>
        <v>0</v>
      </c>
      <c r="AW129" s="28">
        <f t="shared" si="231"/>
        <v>1.6405278676545959E-3</v>
      </c>
      <c r="AX129" s="28">
        <f t="shared" si="232"/>
        <v>1.5986199540819264E-3</v>
      </c>
      <c r="AY129" s="28">
        <f t="shared" si="232"/>
        <v>1.5139785150206347E-3</v>
      </c>
      <c r="BA129" s="28">
        <f t="shared" si="233"/>
        <v>1.4935707451947254E-3</v>
      </c>
      <c r="BB129" s="28">
        <f t="shared" si="233"/>
        <v>1.463298368485343E-3</v>
      </c>
      <c r="BC129" s="28">
        <f t="shared" ref="BC129:BD129" si="237">BC29/BC$3</f>
        <v>1.4381310827764377E-3</v>
      </c>
      <c r="BD129" s="28">
        <f t="shared" si="237"/>
        <v>1.3869520073333595E-3</v>
      </c>
      <c r="BF129" s="28">
        <v>1.3972944789907968E-3</v>
      </c>
      <c r="BG129" s="28">
        <v>1.3676843080449182E-3</v>
      </c>
      <c r="BH129" s="28">
        <v>1.358611811517879E-3</v>
      </c>
      <c r="BI129" s="28">
        <v>1.2762202294398122E-3</v>
      </c>
      <c r="BK129" s="28">
        <v>1.2758861513898366E-3</v>
      </c>
      <c r="BL129" s="28">
        <v>1.2347863587533008E-3</v>
      </c>
      <c r="BM129" s="28">
        <v>1.2333945684278034E-3</v>
      </c>
      <c r="BN129" s="28">
        <v>1.17014257962834E-3</v>
      </c>
    </row>
    <row r="130" spans="2:66" outlineLevel="2" x14ac:dyDescent="0.35">
      <c r="B130" s="2" t="s">
        <v>22</v>
      </c>
      <c r="C130" s="28">
        <f t="shared" si="194"/>
        <v>0</v>
      </c>
      <c r="D130" s="28">
        <f t="shared" si="195"/>
        <v>0</v>
      </c>
      <c r="E130" s="28">
        <f t="shared" si="196"/>
        <v>0</v>
      </c>
      <c r="F130" s="28">
        <f t="shared" si="197"/>
        <v>0</v>
      </c>
      <c r="G130" s="30"/>
      <c r="H130" s="28">
        <f t="shared" si="198"/>
        <v>0</v>
      </c>
      <c r="I130" s="28">
        <f t="shared" si="199"/>
        <v>0</v>
      </c>
      <c r="J130" s="28">
        <f t="shared" si="200"/>
        <v>0</v>
      </c>
      <c r="K130" s="28">
        <f t="shared" si="201"/>
        <v>0</v>
      </c>
      <c r="M130" s="28">
        <f t="shared" si="202"/>
        <v>0</v>
      </c>
      <c r="N130" s="28">
        <f t="shared" si="203"/>
        <v>0</v>
      </c>
      <c r="O130" s="28">
        <f t="shared" si="204"/>
        <v>0</v>
      </c>
      <c r="P130" s="28">
        <f t="shared" si="205"/>
        <v>0</v>
      </c>
      <c r="R130" s="28">
        <f t="shared" si="206"/>
        <v>0</v>
      </c>
      <c r="S130" s="28">
        <f t="shared" si="207"/>
        <v>0</v>
      </c>
      <c r="T130" s="28">
        <f t="shared" si="208"/>
        <v>0</v>
      </c>
      <c r="U130" s="28">
        <f t="shared" si="209"/>
        <v>0</v>
      </c>
      <c r="W130" s="28">
        <f t="shared" si="210"/>
        <v>0</v>
      </c>
      <c r="X130" s="28">
        <f t="shared" si="211"/>
        <v>0</v>
      </c>
      <c r="Y130" s="28">
        <f t="shared" si="212"/>
        <v>0</v>
      </c>
      <c r="Z130" s="28">
        <f t="shared" si="213"/>
        <v>0</v>
      </c>
      <c r="AB130" s="28">
        <f t="shared" si="214"/>
        <v>0</v>
      </c>
      <c r="AC130" s="28">
        <f t="shared" si="215"/>
        <v>0</v>
      </c>
      <c r="AD130" s="28">
        <f t="shared" si="216"/>
        <v>0</v>
      </c>
      <c r="AE130" s="28">
        <f t="shared" si="217"/>
        <v>0</v>
      </c>
      <c r="AG130" s="28">
        <f t="shared" si="218"/>
        <v>0</v>
      </c>
      <c r="AH130" s="28">
        <f t="shared" si="219"/>
        <v>0</v>
      </c>
      <c r="AI130" s="28">
        <f t="shared" si="220"/>
        <v>0</v>
      </c>
      <c r="AJ130" s="28">
        <f t="shared" si="221"/>
        <v>0</v>
      </c>
      <c r="AL130" s="28">
        <f t="shared" si="222"/>
        <v>0</v>
      </c>
      <c r="AM130" s="28">
        <f t="shared" si="223"/>
        <v>0</v>
      </c>
      <c r="AN130" s="28">
        <f t="shared" si="224"/>
        <v>0</v>
      </c>
      <c r="AO130" s="28">
        <f t="shared" si="225"/>
        <v>0</v>
      </c>
      <c r="AQ130" s="28">
        <f t="shared" si="226"/>
        <v>0</v>
      </c>
      <c r="AR130" s="28">
        <f t="shared" si="227"/>
        <v>0</v>
      </c>
      <c r="AS130" s="28">
        <f t="shared" si="228"/>
        <v>0</v>
      </c>
      <c r="AT130" s="28">
        <f t="shared" si="229"/>
        <v>0</v>
      </c>
      <c r="AV130" s="28">
        <f t="shared" si="230"/>
        <v>0</v>
      </c>
      <c r="AW130" s="28">
        <f t="shared" si="231"/>
        <v>1.3977246045483167E-3</v>
      </c>
      <c r="AX130" s="28">
        <f t="shared" si="232"/>
        <v>1.3620191934542959E-3</v>
      </c>
      <c r="AY130" s="28">
        <f t="shared" si="232"/>
        <v>1.2899049524999612E-3</v>
      </c>
      <c r="BA130" s="28">
        <f t="shared" si="233"/>
        <v>2.5263216989981261E-3</v>
      </c>
      <c r="BB130" s="28">
        <f t="shared" si="233"/>
        <v>2.4751170524106034E-3</v>
      </c>
      <c r="BC130" s="28">
        <f t="shared" ref="BC130" si="238">BC30/BC$3</f>
        <v>2.4325474853540371E-3</v>
      </c>
      <c r="BD130" s="28">
        <f t="shared" ref="BD130" si="239">BD30/BD$3</f>
        <v>2.3459799027721663E-3</v>
      </c>
      <c r="BF130" s="28">
        <v>2.3634738250744875E-3</v>
      </c>
      <c r="BG130" s="28">
        <v>2.9420742319494052E-3</v>
      </c>
      <c r="BH130" s="28">
        <v>2.9225580628344664E-3</v>
      </c>
      <c r="BI130" s="28">
        <v>2.7453226078865815E-3</v>
      </c>
      <c r="BK130" s="28">
        <v>2.7446039607422722E-3</v>
      </c>
      <c r="BL130" s="28">
        <v>2.6561927388373671E-3</v>
      </c>
      <c r="BM130" s="28">
        <v>2.6531988092961443E-3</v>
      </c>
      <c r="BN130" s="28">
        <v>1.5201773998460579E-3</v>
      </c>
    </row>
    <row r="131" spans="2:66" outlineLevel="2" x14ac:dyDescent="0.35">
      <c r="B131" s="2" t="s">
        <v>23</v>
      </c>
      <c r="C131" s="28">
        <f t="shared" si="194"/>
        <v>0</v>
      </c>
      <c r="D131" s="28">
        <f t="shared" si="195"/>
        <v>0</v>
      </c>
      <c r="E131" s="28">
        <f t="shared" si="196"/>
        <v>0</v>
      </c>
      <c r="F131" s="28">
        <f t="shared" si="197"/>
        <v>0</v>
      </c>
      <c r="H131" s="28">
        <f t="shared" si="198"/>
        <v>0</v>
      </c>
      <c r="I131" s="28">
        <f t="shared" si="199"/>
        <v>0</v>
      </c>
      <c r="J131" s="28">
        <f t="shared" si="200"/>
        <v>0</v>
      </c>
      <c r="K131" s="28">
        <f t="shared" si="201"/>
        <v>0</v>
      </c>
      <c r="M131" s="28">
        <f t="shared" si="202"/>
        <v>0</v>
      </c>
      <c r="N131" s="28">
        <f t="shared" si="203"/>
        <v>0</v>
      </c>
      <c r="O131" s="28">
        <f t="shared" si="204"/>
        <v>0</v>
      </c>
      <c r="P131" s="28">
        <f t="shared" si="205"/>
        <v>0</v>
      </c>
      <c r="R131" s="28">
        <f t="shared" si="206"/>
        <v>0</v>
      </c>
      <c r="S131" s="28">
        <f t="shared" si="207"/>
        <v>0</v>
      </c>
      <c r="T131" s="28">
        <f t="shared" si="208"/>
        <v>0</v>
      </c>
      <c r="U131" s="28">
        <f t="shared" si="209"/>
        <v>0</v>
      </c>
      <c r="W131" s="28">
        <f t="shared" si="210"/>
        <v>0</v>
      </c>
      <c r="X131" s="28">
        <f t="shared" si="211"/>
        <v>0</v>
      </c>
      <c r="Y131" s="28">
        <f t="shared" si="212"/>
        <v>0</v>
      </c>
      <c r="Z131" s="28">
        <f t="shared" si="213"/>
        <v>0</v>
      </c>
      <c r="AB131" s="28">
        <f t="shared" si="214"/>
        <v>0</v>
      </c>
      <c r="AC131" s="28">
        <f t="shared" si="215"/>
        <v>0</v>
      </c>
      <c r="AD131" s="28">
        <f t="shared" si="216"/>
        <v>0</v>
      </c>
      <c r="AE131" s="28">
        <f t="shared" si="217"/>
        <v>0</v>
      </c>
      <c r="AG131" s="28">
        <f t="shared" si="218"/>
        <v>0</v>
      </c>
      <c r="AH131" s="28">
        <f t="shared" si="219"/>
        <v>0</v>
      </c>
      <c r="AI131" s="28">
        <f t="shared" si="220"/>
        <v>0</v>
      </c>
      <c r="AJ131" s="28">
        <f t="shared" si="221"/>
        <v>0</v>
      </c>
      <c r="AL131" s="28">
        <f t="shared" si="222"/>
        <v>0</v>
      </c>
      <c r="AM131" s="28">
        <f t="shared" si="223"/>
        <v>0</v>
      </c>
      <c r="AN131" s="28">
        <f t="shared" si="224"/>
        <v>0</v>
      </c>
      <c r="AO131" s="28">
        <f t="shared" si="225"/>
        <v>0</v>
      </c>
      <c r="AQ131" s="28">
        <f t="shared" si="226"/>
        <v>0</v>
      </c>
      <c r="AR131" s="28">
        <f t="shared" si="227"/>
        <v>0</v>
      </c>
      <c r="AS131" s="28">
        <f t="shared" si="228"/>
        <v>0</v>
      </c>
      <c r="AT131" s="28">
        <f t="shared" si="229"/>
        <v>0</v>
      </c>
      <c r="AV131" s="28">
        <f t="shared" si="230"/>
        <v>0</v>
      </c>
      <c r="AW131" s="28">
        <f t="shared" si="231"/>
        <v>0</v>
      </c>
      <c r="AX131" s="28">
        <f t="shared" si="232"/>
        <v>1.9954582668806507E-3</v>
      </c>
      <c r="AY131" s="28">
        <f t="shared" si="232"/>
        <v>1.889805601364833E-3</v>
      </c>
      <c r="BA131" s="28">
        <f t="shared" si="233"/>
        <v>1.8643318463902837E-3</v>
      </c>
      <c r="BB131" s="28">
        <f t="shared" si="233"/>
        <v>1.8265447136770843E-3</v>
      </c>
      <c r="BC131" s="28">
        <f t="shared" ref="BC131:BD131" si="240">BC31/BC$3</f>
        <v>1.7951299498399698E-3</v>
      </c>
      <c r="BD131" s="28">
        <f t="shared" si="240"/>
        <v>1.7312462801013116E-3</v>
      </c>
      <c r="BF131" s="28">
        <v>1.7441561468373766E-3</v>
      </c>
      <c r="BG131" s="28">
        <v>1.7071956045603756E-3</v>
      </c>
      <c r="BH131" s="28">
        <v>0</v>
      </c>
      <c r="BI131" s="28">
        <v>0</v>
      </c>
      <c r="BK131" s="28">
        <v>0</v>
      </c>
      <c r="BL131" s="28">
        <v>0</v>
      </c>
      <c r="BM131" s="28">
        <v>0</v>
      </c>
      <c r="BN131" s="28">
        <v>0</v>
      </c>
    </row>
    <row r="132" spans="2:66" outlineLevel="2" x14ac:dyDescent="0.35">
      <c r="B132" s="148" t="s">
        <v>250</v>
      </c>
      <c r="C132" s="28">
        <f t="shared" si="194"/>
        <v>0</v>
      </c>
      <c r="D132" s="28">
        <f t="shared" si="195"/>
        <v>0</v>
      </c>
      <c r="E132" s="28">
        <f t="shared" si="196"/>
        <v>0</v>
      </c>
      <c r="F132" s="28">
        <f t="shared" si="197"/>
        <v>0</v>
      </c>
      <c r="H132" s="28">
        <f t="shared" si="198"/>
        <v>0</v>
      </c>
      <c r="I132" s="28">
        <f t="shared" si="199"/>
        <v>0</v>
      </c>
      <c r="J132" s="28">
        <f t="shared" si="200"/>
        <v>0</v>
      </c>
      <c r="K132" s="28">
        <f t="shared" si="201"/>
        <v>0</v>
      </c>
      <c r="M132" s="28">
        <f t="shared" si="202"/>
        <v>0</v>
      </c>
      <c r="N132" s="28">
        <f t="shared" si="203"/>
        <v>0</v>
      </c>
      <c r="O132" s="28">
        <f t="shared" si="204"/>
        <v>0</v>
      </c>
      <c r="P132" s="28">
        <f t="shared" si="205"/>
        <v>0</v>
      </c>
      <c r="R132" s="28">
        <f t="shared" si="206"/>
        <v>0</v>
      </c>
      <c r="S132" s="28">
        <f t="shared" si="207"/>
        <v>0</v>
      </c>
      <c r="T132" s="28">
        <f t="shared" si="208"/>
        <v>0</v>
      </c>
      <c r="U132" s="28">
        <f t="shared" si="209"/>
        <v>0</v>
      </c>
      <c r="W132" s="28">
        <f t="shared" si="210"/>
        <v>0</v>
      </c>
      <c r="X132" s="28">
        <f t="shared" si="211"/>
        <v>0</v>
      </c>
      <c r="Y132" s="28">
        <f t="shared" si="212"/>
        <v>0</v>
      </c>
      <c r="Z132" s="28">
        <f t="shared" si="213"/>
        <v>0</v>
      </c>
      <c r="AB132" s="28">
        <f t="shared" si="214"/>
        <v>0</v>
      </c>
      <c r="AC132" s="28">
        <f t="shared" si="215"/>
        <v>0</v>
      </c>
      <c r="AD132" s="28">
        <f t="shared" si="216"/>
        <v>0</v>
      </c>
      <c r="AE132" s="28">
        <f t="shared" si="217"/>
        <v>0</v>
      </c>
      <c r="AG132" s="28">
        <f t="shared" si="218"/>
        <v>0</v>
      </c>
      <c r="AH132" s="28">
        <f t="shared" si="219"/>
        <v>0</v>
      </c>
      <c r="AI132" s="28">
        <f t="shared" si="220"/>
        <v>0</v>
      </c>
      <c r="AJ132" s="28">
        <f t="shared" si="221"/>
        <v>0</v>
      </c>
      <c r="AL132" s="28">
        <f t="shared" si="222"/>
        <v>0</v>
      </c>
      <c r="AM132" s="28">
        <f t="shared" si="223"/>
        <v>0</v>
      </c>
      <c r="AN132" s="28">
        <f t="shared" si="224"/>
        <v>0</v>
      </c>
      <c r="AO132" s="28">
        <f t="shared" si="225"/>
        <v>0</v>
      </c>
      <c r="AQ132" s="28">
        <f t="shared" si="226"/>
        <v>0</v>
      </c>
      <c r="AR132" s="28">
        <f t="shared" si="227"/>
        <v>0</v>
      </c>
      <c r="AS132" s="28">
        <f t="shared" si="228"/>
        <v>0</v>
      </c>
      <c r="AT132" s="28">
        <f t="shared" si="229"/>
        <v>0</v>
      </c>
      <c r="AV132" s="28">
        <f t="shared" si="230"/>
        <v>0</v>
      </c>
      <c r="AW132" s="28">
        <f t="shared" si="231"/>
        <v>0</v>
      </c>
      <c r="AX132" s="28">
        <f t="shared" si="232"/>
        <v>0</v>
      </c>
      <c r="AY132" s="28">
        <f t="shared" si="232"/>
        <v>0</v>
      </c>
      <c r="BA132" s="28">
        <f t="shared" si="233"/>
        <v>1.2058507739199388E-3</v>
      </c>
      <c r="BB132" s="28">
        <f t="shared" si="233"/>
        <v>1.1814100375163576E-3</v>
      </c>
      <c r="BC132" s="28">
        <f t="shared" ref="BC132:BD132" si="241">BC32/BC$3</f>
        <v>1.1610909525000056E-3</v>
      </c>
      <c r="BD132" s="28">
        <f t="shared" si="241"/>
        <v>1.1197709628509738E-3</v>
      </c>
      <c r="BF132" s="28">
        <v>1.128121071135091E-3</v>
      </c>
      <c r="BG132" s="28">
        <v>1.104214973840494E-3</v>
      </c>
      <c r="BH132" s="28">
        <v>1.0968901939506133E-3</v>
      </c>
      <c r="BI132" s="28">
        <v>1.0303704436589243E-3</v>
      </c>
      <c r="BK132" s="28">
        <v>1.0301007220696332E-3</v>
      </c>
      <c r="BL132" s="28">
        <v>9.9691835229025303E-4</v>
      </c>
      <c r="BM132" s="28">
        <v>9.9579467505799945E-4</v>
      </c>
      <c r="BN132" s="28">
        <v>9.4472748598028078E-4</v>
      </c>
    </row>
    <row r="133" spans="2:66" outlineLevel="2" x14ac:dyDescent="0.35">
      <c r="B133" s="182" t="s">
        <v>281</v>
      </c>
      <c r="C133" s="28">
        <v>0</v>
      </c>
      <c r="D133" s="28">
        <v>0</v>
      </c>
      <c r="E133" s="28">
        <v>0</v>
      </c>
      <c r="F133" s="28">
        <v>0</v>
      </c>
      <c r="H133" s="28">
        <v>0</v>
      </c>
      <c r="I133" s="28">
        <v>0</v>
      </c>
      <c r="J133" s="28">
        <v>0</v>
      </c>
      <c r="K133" s="28">
        <v>0</v>
      </c>
      <c r="M133" s="28">
        <v>0</v>
      </c>
      <c r="N133" s="28">
        <v>0</v>
      </c>
      <c r="O133" s="28">
        <v>0</v>
      </c>
      <c r="P133" s="28">
        <v>0</v>
      </c>
      <c r="R133" s="28">
        <v>0</v>
      </c>
      <c r="S133" s="28">
        <v>0</v>
      </c>
      <c r="T133" s="28">
        <v>0</v>
      </c>
      <c r="U133" s="28">
        <v>0</v>
      </c>
      <c r="W133" s="28">
        <v>0</v>
      </c>
      <c r="X133" s="28">
        <v>0</v>
      </c>
      <c r="Y133" s="28">
        <v>0</v>
      </c>
      <c r="Z133" s="28">
        <v>0</v>
      </c>
      <c r="AB133" s="28">
        <v>0</v>
      </c>
      <c r="AC133" s="28">
        <v>0</v>
      </c>
      <c r="AD133" s="28">
        <v>0</v>
      </c>
      <c r="AE133" s="28">
        <v>0</v>
      </c>
      <c r="AG133" s="28">
        <v>0</v>
      </c>
      <c r="AH133" s="28">
        <v>0</v>
      </c>
      <c r="AI133" s="28">
        <v>0</v>
      </c>
      <c r="AJ133" s="28">
        <v>0</v>
      </c>
      <c r="AL133" s="28">
        <v>0</v>
      </c>
      <c r="AM133" s="28">
        <v>0</v>
      </c>
      <c r="AN133" s="28">
        <v>0</v>
      </c>
      <c r="AO133" s="28">
        <v>0</v>
      </c>
      <c r="AQ133" s="28">
        <v>0</v>
      </c>
      <c r="AR133" s="28">
        <v>0</v>
      </c>
      <c r="AS133" s="28">
        <v>0</v>
      </c>
      <c r="AT133" s="28">
        <v>0</v>
      </c>
      <c r="AV133" s="28">
        <v>0</v>
      </c>
      <c r="AW133" s="28">
        <v>0</v>
      </c>
      <c r="AX133" s="28">
        <v>0</v>
      </c>
      <c r="AY133" s="28">
        <v>0</v>
      </c>
      <c r="BA133" s="28">
        <v>0</v>
      </c>
      <c r="BB133" s="28">
        <v>0</v>
      </c>
      <c r="BC133" s="28">
        <v>0</v>
      </c>
      <c r="BD133" s="28">
        <v>0</v>
      </c>
      <c r="BF133" s="28">
        <v>0</v>
      </c>
      <c r="BG133" s="28">
        <v>0</v>
      </c>
      <c r="BH133" s="28">
        <v>0</v>
      </c>
      <c r="BI133" s="28">
        <v>0</v>
      </c>
      <c r="BK133" s="28">
        <v>0</v>
      </c>
      <c r="BL133" s="28">
        <v>0</v>
      </c>
      <c r="BM133" s="28">
        <v>7.0410700108368733E-4</v>
      </c>
      <c r="BN133" s="28">
        <v>1.430377890994392E-3</v>
      </c>
    </row>
    <row r="135" spans="2:66" x14ac:dyDescent="0.35">
      <c r="B135" s="39"/>
      <c r="C135" s="103" t="s">
        <v>35</v>
      </c>
      <c r="D135" s="103" t="s">
        <v>36</v>
      </c>
      <c r="E135" s="103" t="s">
        <v>37</v>
      </c>
      <c r="F135" s="103" t="s">
        <v>38</v>
      </c>
      <c r="G135" s="79"/>
      <c r="H135" s="103" t="s">
        <v>39</v>
      </c>
      <c r="I135" s="103" t="s">
        <v>40</v>
      </c>
      <c r="J135" s="103" t="s">
        <v>41</v>
      </c>
      <c r="K135" s="103" t="s">
        <v>42</v>
      </c>
      <c r="L135" s="40"/>
      <c r="M135" s="41" t="s">
        <v>43</v>
      </c>
      <c r="N135" s="41" t="s">
        <v>44</v>
      </c>
      <c r="O135" s="41" t="s">
        <v>45</v>
      </c>
      <c r="P135" s="41" t="s">
        <v>46</v>
      </c>
      <c r="Q135" s="40"/>
      <c r="R135" s="41" t="s">
        <v>47</v>
      </c>
      <c r="S135" s="41" t="s">
        <v>48</v>
      </c>
      <c r="T135" s="41" t="s">
        <v>49</v>
      </c>
      <c r="U135" s="41" t="s">
        <v>50</v>
      </c>
      <c r="V135" s="40"/>
      <c r="W135" s="41" t="s">
        <v>51</v>
      </c>
      <c r="X135" s="41" t="s">
        <v>52</v>
      </c>
      <c r="Y135" s="41" t="s">
        <v>53</v>
      </c>
      <c r="Z135" s="41" t="s">
        <v>54</v>
      </c>
      <c r="AA135" s="40"/>
      <c r="AB135" s="41" t="s">
        <v>55</v>
      </c>
      <c r="AC135" s="41" t="s">
        <v>58</v>
      </c>
      <c r="AD135" s="41" t="s">
        <v>59</v>
      </c>
      <c r="AE135" s="41" t="s">
        <v>60</v>
      </c>
      <c r="AF135" s="40"/>
      <c r="AG135" s="41" t="s">
        <v>61</v>
      </c>
      <c r="AH135" s="41" t="s">
        <v>56</v>
      </c>
      <c r="AI135" s="41" t="s">
        <v>62</v>
      </c>
      <c r="AJ135" s="41" t="s">
        <v>63</v>
      </c>
      <c r="AK135" s="40"/>
      <c r="AL135" s="41" t="s">
        <v>64</v>
      </c>
      <c r="AM135" s="41" t="s">
        <v>65</v>
      </c>
      <c r="AN135" s="41" t="s">
        <v>57</v>
      </c>
      <c r="AO135" s="41" t="s">
        <v>66</v>
      </c>
      <c r="AP135" s="40"/>
      <c r="AQ135" s="41" t="s">
        <v>67</v>
      </c>
      <c r="AR135" s="41" t="s">
        <v>68</v>
      </c>
      <c r="AS135" s="41" t="s">
        <v>69</v>
      </c>
      <c r="AT135" s="41" t="s">
        <v>70</v>
      </c>
      <c r="AU135" s="40"/>
      <c r="AV135" s="41" t="s">
        <v>71</v>
      </c>
      <c r="AW135" s="41" t="s">
        <v>72</v>
      </c>
      <c r="AX135" s="41" t="s">
        <v>73</v>
      </c>
      <c r="AY135" s="41" t="s">
        <v>74</v>
      </c>
      <c r="BA135" s="41" t="s">
        <v>249</v>
      </c>
      <c r="BB135" s="41" t="s">
        <v>252</v>
      </c>
      <c r="BC135" s="41" t="s">
        <v>253</v>
      </c>
      <c r="BD135" s="103" t="s">
        <v>254</v>
      </c>
      <c r="BF135" s="41" t="s">
        <v>258</v>
      </c>
      <c r="BG135" s="103" t="s">
        <v>259</v>
      </c>
      <c r="BH135" s="103" t="s">
        <v>263</v>
      </c>
      <c r="BI135" s="41" t="s">
        <v>271</v>
      </c>
      <c r="BK135" s="41" t="s">
        <v>274</v>
      </c>
      <c r="BL135" s="103" t="s">
        <v>277</v>
      </c>
      <c r="BM135" s="41" t="s">
        <v>279</v>
      </c>
      <c r="BN135" s="103" t="s">
        <v>283</v>
      </c>
    </row>
    <row r="136" spans="2:66" x14ac:dyDescent="0.35">
      <c r="B136" s="4" t="s">
        <v>231</v>
      </c>
      <c r="C136" s="5">
        <f t="shared" ref="C136:F136" si="242">C137+C142+C146+C151+C157+C160</f>
        <v>213</v>
      </c>
      <c r="D136" s="5">
        <f t="shared" si="242"/>
        <v>221</v>
      </c>
      <c r="E136" s="5">
        <f t="shared" si="242"/>
        <v>231</v>
      </c>
      <c r="F136" s="5">
        <f t="shared" si="242"/>
        <v>248</v>
      </c>
      <c r="G136" s="1"/>
      <c r="H136" s="5">
        <f t="shared" ref="H136:K136" si="243">H137+H142+H146+H151+H157+H160</f>
        <v>260</v>
      </c>
      <c r="I136" s="5">
        <f t="shared" si="243"/>
        <v>293</v>
      </c>
      <c r="J136" s="5">
        <f t="shared" si="243"/>
        <v>297</v>
      </c>
      <c r="K136" s="5">
        <f t="shared" si="243"/>
        <v>320</v>
      </c>
      <c r="L136" s="30"/>
      <c r="M136" s="5">
        <f t="shared" ref="M136:P136" si="244">M137+M142+M146+M151+M157+M160</f>
        <v>337</v>
      </c>
      <c r="N136" s="5">
        <f t="shared" si="244"/>
        <v>385</v>
      </c>
      <c r="O136" s="5">
        <f t="shared" si="244"/>
        <v>385</v>
      </c>
      <c r="P136" s="5">
        <f t="shared" si="244"/>
        <v>612</v>
      </c>
      <c r="Q136" s="30"/>
      <c r="R136" s="5">
        <f t="shared" ref="R136:U136" si="245">R137+R142+R146+R151+R157+R160</f>
        <v>630</v>
      </c>
      <c r="S136" s="5">
        <f t="shared" si="245"/>
        <v>774</v>
      </c>
      <c r="T136" s="5">
        <f t="shared" si="245"/>
        <v>762</v>
      </c>
      <c r="U136" s="5">
        <f t="shared" si="245"/>
        <v>841</v>
      </c>
      <c r="V136" s="30"/>
      <c r="W136" s="5">
        <f t="shared" ref="W136:Z136" si="246">W137+W142+W146+W151+W157+W160</f>
        <v>861</v>
      </c>
      <c r="X136" s="5">
        <f t="shared" si="246"/>
        <v>875</v>
      </c>
      <c r="Y136" s="5">
        <f t="shared" si="246"/>
        <v>890</v>
      </c>
      <c r="Z136" s="5">
        <f t="shared" si="246"/>
        <v>919</v>
      </c>
      <c r="AA136" s="30"/>
      <c r="AB136" s="5">
        <f t="shared" ref="AB136:AE136" si="247">AB137+AB142+AB146+AB151+AB157+AB160</f>
        <v>824</v>
      </c>
      <c r="AC136" s="5">
        <f t="shared" si="247"/>
        <v>865</v>
      </c>
      <c r="AD136" s="5">
        <f t="shared" si="247"/>
        <v>853</v>
      </c>
      <c r="AE136" s="5">
        <f t="shared" si="247"/>
        <v>893</v>
      </c>
      <c r="AF136" s="30"/>
      <c r="AG136" s="5">
        <f t="shared" ref="AG136:AJ136" si="248">AG137+AG142+AG146+AG151+AG157+AG160</f>
        <v>916</v>
      </c>
      <c r="AH136" s="5">
        <f t="shared" si="248"/>
        <v>1011</v>
      </c>
      <c r="AI136" s="5">
        <f t="shared" si="248"/>
        <v>1007</v>
      </c>
      <c r="AJ136" s="5">
        <f t="shared" si="248"/>
        <v>1077</v>
      </c>
      <c r="AK136" s="30"/>
      <c r="AL136" s="5">
        <f t="shared" ref="AL136:AO136" si="249">AL137+AL142+AL146+AL151+AL157+AL160</f>
        <v>1104</v>
      </c>
      <c r="AM136" s="5">
        <f t="shared" si="249"/>
        <v>1217</v>
      </c>
      <c r="AN136" s="5">
        <f t="shared" si="249"/>
        <v>1202</v>
      </c>
      <c r="AO136" s="5">
        <f t="shared" si="249"/>
        <v>1320</v>
      </c>
      <c r="AP136" s="30"/>
      <c r="AQ136" s="5">
        <f t="shared" ref="AQ136:AT136" si="250">AQ137+AQ142+AQ146+AQ151+AQ157+AQ160</f>
        <v>1333</v>
      </c>
      <c r="AR136" s="5">
        <f t="shared" si="250"/>
        <v>1482</v>
      </c>
      <c r="AS136" s="5">
        <f t="shared" si="250"/>
        <v>1453</v>
      </c>
      <c r="AT136" s="5">
        <f t="shared" si="250"/>
        <v>1516</v>
      </c>
      <c r="AU136" s="30"/>
      <c r="AV136" s="5">
        <f t="shared" ref="AV136:BC136" si="251">AV137+AV142+AV146+AV151+AV157+AV160</f>
        <v>1525</v>
      </c>
      <c r="AW136" s="5">
        <f t="shared" si="251"/>
        <v>1594</v>
      </c>
      <c r="AX136" s="5">
        <f t="shared" si="251"/>
        <v>1574</v>
      </c>
      <c r="AY136" s="5">
        <f t="shared" si="251"/>
        <v>1627</v>
      </c>
      <c r="BA136" s="5">
        <f t="shared" si="251"/>
        <v>1641</v>
      </c>
      <c r="BB136" s="5">
        <f t="shared" si="251"/>
        <v>1686</v>
      </c>
      <c r="BC136" s="5">
        <f t="shared" si="251"/>
        <v>1668</v>
      </c>
      <c r="BD136" s="5">
        <f t="shared" ref="BD136" si="252">BD137+BD142+BD146+BD151+BD157+BD160</f>
        <v>1703</v>
      </c>
      <c r="BF136" s="5">
        <v>1671</v>
      </c>
      <c r="BG136" s="5">
        <v>1710</v>
      </c>
      <c r="BH136" s="5">
        <v>1683</v>
      </c>
      <c r="BI136" s="5">
        <v>1743</v>
      </c>
      <c r="BK136" s="5">
        <v>1728</v>
      </c>
      <c r="BL136" s="5">
        <v>1756</v>
      </c>
      <c r="BM136" s="5">
        <v>1714</v>
      </c>
      <c r="BN136" s="5">
        <v>1765</v>
      </c>
    </row>
    <row r="137" spans="2:66" outlineLevel="1" x14ac:dyDescent="0.35">
      <c r="B137" s="3" t="s">
        <v>1</v>
      </c>
      <c r="C137" s="6">
        <v>177</v>
      </c>
      <c r="D137" s="6">
        <v>180</v>
      </c>
      <c r="E137" s="6">
        <v>186</v>
      </c>
      <c r="F137" s="6">
        <v>190</v>
      </c>
      <c r="H137" s="6">
        <v>198</v>
      </c>
      <c r="I137" s="6">
        <v>227</v>
      </c>
      <c r="J137" s="6">
        <v>228</v>
      </c>
      <c r="K137" s="6">
        <v>245</v>
      </c>
      <c r="M137" s="1">
        <v>260</v>
      </c>
      <c r="N137" s="1">
        <v>297</v>
      </c>
      <c r="O137" s="1">
        <v>293</v>
      </c>
      <c r="P137" s="1">
        <v>504</v>
      </c>
      <c r="R137" s="6">
        <v>515</v>
      </c>
      <c r="S137" s="6">
        <v>652</v>
      </c>
      <c r="T137" s="6">
        <v>643</v>
      </c>
      <c r="U137" s="6">
        <v>708</v>
      </c>
      <c r="W137" s="6">
        <v>722</v>
      </c>
      <c r="X137" s="6">
        <v>734</v>
      </c>
      <c r="Y137" s="6">
        <v>744</v>
      </c>
      <c r="Z137" s="6">
        <v>770</v>
      </c>
      <c r="AB137" s="6">
        <v>671</v>
      </c>
      <c r="AC137" s="6">
        <v>709</v>
      </c>
      <c r="AD137" s="6">
        <v>684</v>
      </c>
      <c r="AE137" s="6">
        <v>709</v>
      </c>
      <c r="AF137" s="30"/>
      <c r="AG137" s="6">
        <v>725</v>
      </c>
      <c r="AH137" s="6">
        <v>780</v>
      </c>
      <c r="AI137" s="6">
        <v>762</v>
      </c>
      <c r="AJ137" s="6">
        <v>809</v>
      </c>
      <c r="AL137" s="6">
        <v>830</v>
      </c>
      <c r="AM137" s="6">
        <v>916</v>
      </c>
      <c r="AN137" s="6">
        <v>894</v>
      </c>
      <c r="AO137" s="6">
        <v>976</v>
      </c>
      <c r="AP137" s="30"/>
      <c r="AQ137" s="6">
        <v>974</v>
      </c>
      <c r="AR137" s="6">
        <v>1079</v>
      </c>
      <c r="AS137" s="6">
        <v>1040</v>
      </c>
      <c r="AT137" s="6">
        <v>1075</v>
      </c>
      <c r="AV137" s="6">
        <v>1076</v>
      </c>
      <c r="AW137" s="6">
        <v>1135</v>
      </c>
      <c r="AX137" s="6">
        <v>1107</v>
      </c>
      <c r="AY137" s="6">
        <v>1144</v>
      </c>
      <c r="BA137" s="6">
        <v>1153</v>
      </c>
      <c r="BB137" s="6">
        <v>1185</v>
      </c>
      <c r="BC137" s="6">
        <v>1146</v>
      </c>
      <c r="BD137" s="6">
        <v>1177</v>
      </c>
      <c r="BF137" s="6">
        <v>1141</v>
      </c>
      <c r="BG137" s="6">
        <v>1167</v>
      </c>
      <c r="BH137" s="6">
        <v>1136</v>
      </c>
      <c r="BI137" s="6">
        <v>1149</v>
      </c>
      <c r="BK137" s="6">
        <v>1129</v>
      </c>
      <c r="BL137" s="6">
        <v>1143</v>
      </c>
      <c r="BM137" s="6">
        <v>1099</v>
      </c>
      <c r="BN137" s="6">
        <v>1122</v>
      </c>
    </row>
    <row r="138" spans="2:66" outlineLevel="2" x14ac:dyDescent="0.35">
      <c r="B138" s="2" t="s">
        <v>2</v>
      </c>
      <c r="C138" s="7">
        <v>156</v>
      </c>
      <c r="D138" s="7">
        <v>157</v>
      </c>
      <c r="E138" s="7">
        <v>163</v>
      </c>
      <c r="F138" s="7">
        <v>165</v>
      </c>
      <c r="H138" s="7">
        <v>173</v>
      </c>
      <c r="I138" s="7">
        <v>202</v>
      </c>
      <c r="J138" s="7">
        <v>203</v>
      </c>
      <c r="K138" s="7">
        <v>218</v>
      </c>
      <c r="M138">
        <v>230</v>
      </c>
      <c r="N138">
        <v>265</v>
      </c>
      <c r="O138">
        <v>261</v>
      </c>
      <c r="P138">
        <v>445</v>
      </c>
      <c r="R138" s="7">
        <v>460</v>
      </c>
      <c r="S138" s="7">
        <v>594</v>
      </c>
      <c r="T138" s="7">
        <v>585</v>
      </c>
      <c r="U138" s="7">
        <v>650</v>
      </c>
      <c r="W138" s="7">
        <v>664</v>
      </c>
      <c r="X138" s="7">
        <v>680</v>
      </c>
      <c r="Y138" s="7">
        <v>689</v>
      </c>
      <c r="Z138" s="7">
        <v>715</v>
      </c>
      <c r="AB138" s="7">
        <v>618</v>
      </c>
      <c r="AC138" s="7">
        <v>657</v>
      </c>
      <c r="AD138" s="7">
        <v>634</v>
      </c>
      <c r="AE138" s="7">
        <v>659</v>
      </c>
      <c r="AF138" s="30"/>
      <c r="AG138" s="7">
        <v>671</v>
      </c>
      <c r="AH138" s="7">
        <v>723</v>
      </c>
      <c r="AI138" s="7">
        <v>704</v>
      </c>
      <c r="AJ138" s="7">
        <v>745</v>
      </c>
      <c r="AL138" s="7">
        <v>760</v>
      </c>
      <c r="AM138" s="7">
        <v>843</v>
      </c>
      <c r="AN138" s="7">
        <v>819</v>
      </c>
      <c r="AO138" s="7">
        <v>886</v>
      </c>
      <c r="AP138" s="30"/>
      <c r="AQ138" s="7">
        <v>886</v>
      </c>
      <c r="AR138" s="7">
        <v>958</v>
      </c>
      <c r="AS138" s="7">
        <v>917</v>
      </c>
      <c r="AT138" s="7">
        <v>943</v>
      </c>
      <c r="AV138" s="7">
        <v>937</v>
      </c>
      <c r="AW138" s="7">
        <v>996</v>
      </c>
      <c r="AX138" s="7">
        <v>960</v>
      </c>
      <c r="AY138" s="7">
        <v>986</v>
      </c>
      <c r="BA138" s="91">
        <v>995</v>
      </c>
      <c r="BB138" s="91">
        <v>1028</v>
      </c>
      <c r="BC138" s="91">
        <v>990</v>
      </c>
      <c r="BD138" s="91">
        <v>1017</v>
      </c>
      <c r="BF138" s="91">
        <v>987</v>
      </c>
      <c r="BG138" s="91">
        <v>1013</v>
      </c>
      <c r="BH138" s="91">
        <v>982</v>
      </c>
      <c r="BI138" s="91">
        <v>990</v>
      </c>
      <c r="BK138" s="91">
        <v>977</v>
      </c>
      <c r="BL138" s="91">
        <v>985</v>
      </c>
      <c r="BM138" s="91">
        <v>940</v>
      </c>
      <c r="BN138" s="91">
        <v>959</v>
      </c>
    </row>
    <row r="139" spans="2:66" outlineLevel="2" x14ac:dyDescent="0.35">
      <c r="B139" s="2" t="s">
        <v>3</v>
      </c>
      <c r="C139" s="7">
        <v>17</v>
      </c>
      <c r="D139" s="7">
        <v>18</v>
      </c>
      <c r="E139" s="7">
        <v>18</v>
      </c>
      <c r="F139" s="7">
        <v>19</v>
      </c>
      <c r="H139" s="7">
        <v>19</v>
      </c>
      <c r="I139" s="7">
        <v>19</v>
      </c>
      <c r="J139" s="7">
        <v>19</v>
      </c>
      <c r="K139" s="7">
        <v>21</v>
      </c>
      <c r="M139">
        <v>24</v>
      </c>
      <c r="N139">
        <v>25</v>
      </c>
      <c r="O139">
        <v>25</v>
      </c>
      <c r="P139">
        <v>38</v>
      </c>
      <c r="R139" s="7">
        <v>38</v>
      </c>
      <c r="S139" s="7">
        <v>38</v>
      </c>
      <c r="T139" s="7">
        <v>38</v>
      </c>
      <c r="U139" s="7">
        <v>38</v>
      </c>
      <c r="W139" s="7">
        <v>37</v>
      </c>
      <c r="X139" s="7">
        <v>35</v>
      </c>
      <c r="Y139" s="7">
        <v>37</v>
      </c>
      <c r="Z139" s="7">
        <v>36</v>
      </c>
      <c r="AB139" s="7">
        <v>35</v>
      </c>
      <c r="AC139" s="7">
        <v>34</v>
      </c>
      <c r="AD139" s="7">
        <v>32</v>
      </c>
      <c r="AE139" s="7">
        <v>32</v>
      </c>
      <c r="AF139" s="30"/>
      <c r="AG139" s="7">
        <v>36</v>
      </c>
      <c r="AH139" s="7">
        <v>38</v>
      </c>
      <c r="AI139" s="7">
        <v>38</v>
      </c>
      <c r="AJ139" s="7">
        <v>43</v>
      </c>
      <c r="AL139" s="7">
        <v>47</v>
      </c>
      <c r="AM139" s="7">
        <v>50</v>
      </c>
      <c r="AN139" s="7">
        <v>52</v>
      </c>
      <c r="AO139" s="7">
        <v>66</v>
      </c>
      <c r="AP139" s="30"/>
      <c r="AQ139" s="7">
        <v>64</v>
      </c>
      <c r="AR139" s="7">
        <v>65</v>
      </c>
      <c r="AS139" s="7">
        <v>67</v>
      </c>
      <c r="AT139" s="7">
        <v>73</v>
      </c>
      <c r="AV139" s="7">
        <v>78</v>
      </c>
      <c r="AW139" s="7">
        <v>78</v>
      </c>
      <c r="AX139" s="7">
        <v>82</v>
      </c>
      <c r="AY139" s="7">
        <v>80</v>
      </c>
      <c r="BA139" s="149">
        <v>80</v>
      </c>
      <c r="BB139" s="149">
        <v>80</v>
      </c>
      <c r="BC139">
        <v>79</v>
      </c>
      <c r="BD139">
        <v>80</v>
      </c>
      <c r="BF139" s="149">
        <v>80</v>
      </c>
      <c r="BG139" s="149">
        <v>80</v>
      </c>
      <c r="BH139" s="149">
        <v>79</v>
      </c>
      <c r="BI139" s="149">
        <v>83</v>
      </c>
      <c r="BK139" s="149">
        <v>78</v>
      </c>
      <c r="BL139" s="149">
        <v>80</v>
      </c>
      <c r="BM139" s="149">
        <v>81</v>
      </c>
      <c r="BN139" s="149">
        <v>82</v>
      </c>
    </row>
    <row r="140" spans="2:66" outlineLevel="2" x14ac:dyDescent="0.35">
      <c r="B140" s="2" t="s">
        <v>4</v>
      </c>
      <c r="C140" s="7">
        <v>0</v>
      </c>
      <c r="D140" s="7">
        <v>0</v>
      </c>
      <c r="E140" s="7">
        <v>0</v>
      </c>
      <c r="F140" s="7">
        <v>0</v>
      </c>
      <c r="H140" s="7">
        <v>0</v>
      </c>
      <c r="I140" s="7">
        <v>0</v>
      </c>
      <c r="J140" s="7">
        <v>0</v>
      </c>
      <c r="K140" s="7">
        <v>0</v>
      </c>
      <c r="M140">
        <v>0</v>
      </c>
      <c r="N140">
        <v>0</v>
      </c>
      <c r="O140">
        <v>0</v>
      </c>
      <c r="P140">
        <v>12</v>
      </c>
      <c r="R140" s="7">
        <v>8</v>
      </c>
      <c r="S140" s="7">
        <v>11</v>
      </c>
      <c r="T140" s="7">
        <v>11</v>
      </c>
      <c r="U140" s="7">
        <v>11</v>
      </c>
      <c r="W140" s="7">
        <v>12</v>
      </c>
      <c r="X140" s="7">
        <v>11</v>
      </c>
      <c r="Y140" s="7">
        <v>10</v>
      </c>
      <c r="Z140" s="7">
        <v>11</v>
      </c>
      <c r="AB140" s="7">
        <v>10</v>
      </c>
      <c r="AC140" s="7">
        <v>10</v>
      </c>
      <c r="AD140" s="7">
        <v>10</v>
      </c>
      <c r="AE140" s="7">
        <v>10</v>
      </c>
      <c r="AF140" s="30"/>
      <c r="AG140" s="7">
        <v>10</v>
      </c>
      <c r="AH140" s="7">
        <v>11</v>
      </c>
      <c r="AI140" s="7">
        <v>11</v>
      </c>
      <c r="AJ140" s="7">
        <v>12</v>
      </c>
      <c r="AL140" s="7">
        <v>13</v>
      </c>
      <c r="AM140" s="7">
        <v>13</v>
      </c>
      <c r="AN140" s="7">
        <v>13</v>
      </c>
      <c r="AO140" s="7">
        <v>13</v>
      </c>
      <c r="AP140" s="30"/>
      <c r="AQ140" s="7">
        <v>13</v>
      </c>
      <c r="AR140" s="7">
        <v>45</v>
      </c>
      <c r="AS140" s="7">
        <v>45</v>
      </c>
      <c r="AT140" s="7">
        <v>48</v>
      </c>
      <c r="AV140" s="7">
        <v>50</v>
      </c>
      <c r="AW140" s="7">
        <v>50</v>
      </c>
      <c r="AX140" s="7">
        <v>55</v>
      </c>
      <c r="AY140" s="7">
        <v>61</v>
      </c>
      <c r="BA140" s="149">
        <v>61</v>
      </c>
      <c r="BB140" s="149">
        <v>61</v>
      </c>
      <c r="BC140">
        <v>61</v>
      </c>
      <c r="BD140">
        <v>62</v>
      </c>
      <c r="BF140" s="149">
        <v>58</v>
      </c>
      <c r="BG140" s="149">
        <v>57</v>
      </c>
      <c r="BH140" s="149">
        <v>56</v>
      </c>
      <c r="BI140" s="149">
        <v>57</v>
      </c>
      <c r="BK140" s="149">
        <v>56</v>
      </c>
      <c r="BL140" s="149">
        <v>58</v>
      </c>
      <c r="BM140" s="149">
        <v>55</v>
      </c>
      <c r="BN140" s="149">
        <v>56</v>
      </c>
    </row>
    <row r="141" spans="2:66" outlineLevel="2" x14ac:dyDescent="0.35">
      <c r="B141" s="2" t="s">
        <v>5</v>
      </c>
      <c r="C141" s="7">
        <v>4</v>
      </c>
      <c r="D141" s="7">
        <v>5</v>
      </c>
      <c r="E141" s="7">
        <v>5</v>
      </c>
      <c r="F141" s="7">
        <v>6</v>
      </c>
      <c r="H141" s="7">
        <v>6</v>
      </c>
      <c r="I141" s="7">
        <v>6</v>
      </c>
      <c r="J141" s="7">
        <v>6</v>
      </c>
      <c r="K141" s="7">
        <v>6</v>
      </c>
      <c r="M141">
        <v>6</v>
      </c>
      <c r="N141">
        <v>7</v>
      </c>
      <c r="O141">
        <v>7</v>
      </c>
      <c r="P141">
        <v>9</v>
      </c>
      <c r="R141" s="7">
        <v>9</v>
      </c>
      <c r="S141" s="7">
        <v>9</v>
      </c>
      <c r="T141" s="7">
        <v>9</v>
      </c>
      <c r="U141" s="7">
        <v>9</v>
      </c>
      <c r="W141" s="7">
        <v>9</v>
      </c>
      <c r="X141" s="7">
        <v>8</v>
      </c>
      <c r="Y141" s="7">
        <v>8</v>
      </c>
      <c r="Z141" s="7">
        <v>8</v>
      </c>
      <c r="AB141" s="7">
        <v>8</v>
      </c>
      <c r="AC141" s="7">
        <v>8</v>
      </c>
      <c r="AD141" s="7">
        <v>8</v>
      </c>
      <c r="AE141" s="7">
        <v>8</v>
      </c>
      <c r="AF141" s="30"/>
      <c r="AG141" s="7">
        <v>8</v>
      </c>
      <c r="AH141" s="7">
        <v>8</v>
      </c>
      <c r="AI141" s="7">
        <v>9</v>
      </c>
      <c r="AJ141" s="7">
        <v>9</v>
      </c>
      <c r="AL141" s="7">
        <v>10</v>
      </c>
      <c r="AM141" s="7">
        <v>10</v>
      </c>
      <c r="AN141" s="7">
        <v>10</v>
      </c>
      <c r="AO141" s="7">
        <v>11</v>
      </c>
      <c r="AP141" s="30"/>
      <c r="AQ141" s="7">
        <v>11</v>
      </c>
      <c r="AR141" s="7">
        <v>11</v>
      </c>
      <c r="AS141" s="7">
        <v>11</v>
      </c>
      <c r="AT141" s="7">
        <v>11</v>
      </c>
      <c r="AV141" s="7">
        <v>11</v>
      </c>
      <c r="AW141" s="7">
        <v>11</v>
      </c>
      <c r="AX141" s="7">
        <v>10</v>
      </c>
      <c r="AY141" s="7">
        <v>17</v>
      </c>
      <c r="BA141" s="149">
        <v>17</v>
      </c>
      <c r="BB141" s="149">
        <v>16</v>
      </c>
      <c r="BC141">
        <v>16</v>
      </c>
      <c r="BD141">
        <v>18</v>
      </c>
      <c r="BF141" s="149">
        <v>16</v>
      </c>
      <c r="BG141" s="149">
        <v>17</v>
      </c>
      <c r="BH141" s="149">
        <v>19</v>
      </c>
      <c r="BI141" s="149">
        <v>19</v>
      </c>
      <c r="BK141" s="149">
        <v>18</v>
      </c>
      <c r="BL141" s="149">
        <v>20</v>
      </c>
      <c r="BM141" s="149">
        <v>23</v>
      </c>
      <c r="BN141" s="149">
        <v>25</v>
      </c>
    </row>
    <row r="142" spans="2:66" outlineLevel="1" x14ac:dyDescent="0.35">
      <c r="B142" s="3" t="s">
        <v>6</v>
      </c>
      <c r="C142" s="6">
        <v>23</v>
      </c>
      <c r="D142" s="6">
        <v>23</v>
      </c>
      <c r="E142" s="6">
        <v>25</v>
      </c>
      <c r="F142" s="6">
        <v>25</v>
      </c>
      <c r="H142" s="6">
        <v>26</v>
      </c>
      <c r="I142" s="6">
        <v>30</v>
      </c>
      <c r="J142" s="6">
        <v>30</v>
      </c>
      <c r="K142" s="6">
        <v>30</v>
      </c>
      <c r="M142" s="1">
        <v>30</v>
      </c>
      <c r="N142" s="1">
        <v>29</v>
      </c>
      <c r="O142" s="1">
        <v>31</v>
      </c>
      <c r="P142" s="1">
        <v>36</v>
      </c>
      <c r="R142" s="6">
        <v>39</v>
      </c>
      <c r="S142" s="6">
        <v>41</v>
      </c>
      <c r="T142" s="6">
        <v>40</v>
      </c>
      <c r="U142" s="6">
        <v>43</v>
      </c>
      <c r="W142" s="6">
        <v>43</v>
      </c>
      <c r="X142" s="6">
        <v>44</v>
      </c>
      <c r="Y142" s="6">
        <v>44</v>
      </c>
      <c r="Z142" s="6">
        <v>44</v>
      </c>
      <c r="AB142" s="6">
        <v>46</v>
      </c>
      <c r="AC142" s="6">
        <v>46</v>
      </c>
      <c r="AD142" s="6">
        <v>55</v>
      </c>
      <c r="AE142" s="6">
        <v>59</v>
      </c>
      <c r="AF142" s="30"/>
      <c r="AG142" s="6">
        <v>57</v>
      </c>
      <c r="AH142" s="6">
        <v>58</v>
      </c>
      <c r="AI142" s="6">
        <v>59</v>
      </c>
      <c r="AJ142" s="6">
        <v>59</v>
      </c>
      <c r="AL142" s="6">
        <v>56</v>
      </c>
      <c r="AM142" s="6">
        <v>59</v>
      </c>
      <c r="AN142" s="6">
        <v>58</v>
      </c>
      <c r="AO142" s="6">
        <v>58</v>
      </c>
      <c r="AP142" s="30"/>
      <c r="AQ142" s="6">
        <v>58</v>
      </c>
      <c r="AR142" s="6">
        <v>66</v>
      </c>
      <c r="AS142" s="6">
        <v>65</v>
      </c>
      <c r="AT142" s="6">
        <v>70</v>
      </c>
      <c r="AV142" s="6">
        <v>70</v>
      </c>
      <c r="AW142" s="6">
        <v>70</v>
      </c>
      <c r="AX142" s="6">
        <v>68</v>
      </c>
      <c r="AY142" s="6">
        <v>71</v>
      </c>
      <c r="BA142" s="6">
        <v>71</v>
      </c>
      <c r="BB142" s="6">
        <v>71</v>
      </c>
      <c r="BC142" s="6">
        <v>71</v>
      </c>
      <c r="BD142" s="6">
        <v>73</v>
      </c>
      <c r="BF142" s="6">
        <v>73</v>
      </c>
      <c r="BG142" s="6">
        <v>74</v>
      </c>
      <c r="BH142" s="6">
        <v>73</v>
      </c>
      <c r="BI142" s="6">
        <v>79</v>
      </c>
      <c r="BK142" s="6">
        <v>77</v>
      </c>
      <c r="BL142" s="6">
        <v>78</v>
      </c>
      <c r="BM142" s="6">
        <v>75</v>
      </c>
      <c r="BN142" s="6">
        <v>75</v>
      </c>
    </row>
    <row r="143" spans="2:66" outlineLevel="2" x14ac:dyDescent="0.35">
      <c r="B143" s="2" t="s">
        <v>7</v>
      </c>
      <c r="C143" s="7">
        <v>8</v>
      </c>
      <c r="D143" s="7">
        <v>8</v>
      </c>
      <c r="E143" s="7">
        <v>8</v>
      </c>
      <c r="F143" s="7">
        <v>8</v>
      </c>
      <c r="H143" s="7">
        <v>9</v>
      </c>
      <c r="I143" s="7">
        <v>11</v>
      </c>
      <c r="J143" s="7">
        <v>11</v>
      </c>
      <c r="K143" s="7">
        <v>11</v>
      </c>
      <c r="M143">
        <v>11</v>
      </c>
      <c r="N143">
        <v>11</v>
      </c>
      <c r="O143">
        <v>11</v>
      </c>
      <c r="P143">
        <v>16</v>
      </c>
      <c r="R143" s="7">
        <v>16</v>
      </c>
      <c r="S143" s="7">
        <v>16</v>
      </c>
      <c r="T143" s="7">
        <v>16</v>
      </c>
      <c r="U143" s="7">
        <v>19</v>
      </c>
      <c r="W143" s="7">
        <v>19</v>
      </c>
      <c r="X143" s="7">
        <v>19</v>
      </c>
      <c r="Y143" s="7">
        <v>19</v>
      </c>
      <c r="Z143" s="7">
        <v>19</v>
      </c>
      <c r="AB143" s="7">
        <v>20</v>
      </c>
      <c r="AC143" s="7">
        <v>20</v>
      </c>
      <c r="AD143" s="7">
        <v>24</v>
      </c>
      <c r="AE143" s="7">
        <v>26</v>
      </c>
      <c r="AF143" s="30"/>
      <c r="AG143" s="7">
        <v>25</v>
      </c>
      <c r="AH143" s="7">
        <v>25</v>
      </c>
      <c r="AI143" s="7">
        <v>25</v>
      </c>
      <c r="AJ143" s="7">
        <v>25</v>
      </c>
      <c r="AL143" s="7">
        <v>23</v>
      </c>
      <c r="AM143" s="7">
        <v>23</v>
      </c>
      <c r="AN143" s="7">
        <v>23</v>
      </c>
      <c r="AO143" s="7">
        <v>23</v>
      </c>
      <c r="AP143" s="30"/>
      <c r="AQ143" s="7">
        <v>23</v>
      </c>
      <c r="AR143" s="7">
        <v>25</v>
      </c>
      <c r="AS143" s="7">
        <v>25</v>
      </c>
      <c r="AT143" s="7">
        <v>25</v>
      </c>
      <c r="AV143" s="7">
        <v>25</v>
      </c>
      <c r="AW143" s="7">
        <v>25</v>
      </c>
      <c r="AX143" s="7">
        <v>23</v>
      </c>
      <c r="AY143" s="7">
        <v>26</v>
      </c>
      <c r="BA143" s="149">
        <v>26</v>
      </c>
      <c r="BB143" s="149">
        <v>26</v>
      </c>
      <c r="BC143" s="149">
        <v>26</v>
      </c>
      <c r="BD143" s="149">
        <v>28</v>
      </c>
      <c r="BF143" s="149">
        <v>28</v>
      </c>
      <c r="BG143" s="149">
        <v>28</v>
      </c>
      <c r="BH143" s="149">
        <v>28</v>
      </c>
      <c r="BI143" s="149">
        <v>28</v>
      </c>
      <c r="BK143" s="149">
        <v>28</v>
      </c>
      <c r="BL143" s="149">
        <v>28</v>
      </c>
      <c r="BM143" s="149">
        <v>23</v>
      </c>
      <c r="BN143" s="149">
        <v>23</v>
      </c>
    </row>
    <row r="144" spans="2:66" outlineLevel="2" x14ac:dyDescent="0.35">
      <c r="B144" s="2" t="s">
        <v>8</v>
      </c>
      <c r="C144" s="7">
        <v>7</v>
      </c>
      <c r="D144" s="7">
        <v>6</v>
      </c>
      <c r="E144" s="7">
        <v>8</v>
      </c>
      <c r="F144" s="7">
        <v>8</v>
      </c>
      <c r="H144" s="7">
        <v>8</v>
      </c>
      <c r="I144" s="7">
        <v>8</v>
      </c>
      <c r="J144" s="7">
        <v>8</v>
      </c>
      <c r="K144" s="7">
        <v>8</v>
      </c>
      <c r="M144">
        <v>8</v>
      </c>
      <c r="N144">
        <v>8</v>
      </c>
      <c r="O144">
        <v>8</v>
      </c>
      <c r="P144">
        <v>8</v>
      </c>
      <c r="R144" s="7">
        <v>10</v>
      </c>
      <c r="S144" s="7">
        <v>10</v>
      </c>
      <c r="T144" s="7">
        <v>10</v>
      </c>
      <c r="U144" s="7">
        <v>10</v>
      </c>
      <c r="W144" s="7">
        <v>10</v>
      </c>
      <c r="X144" s="7">
        <v>10</v>
      </c>
      <c r="Y144" s="7">
        <v>10</v>
      </c>
      <c r="Z144" s="7">
        <v>10</v>
      </c>
      <c r="AB144" s="7">
        <v>10</v>
      </c>
      <c r="AC144" s="7">
        <v>10</v>
      </c>
      <c r="AD144" s="7">
        <v>14</v>
      </c>
      <c r="AE144" s="7">
        <v>15</v>
      </c>
      <c r="AF144" s="30"/>
      <c r="AG144" s="7">
        <v>14</v>
      </c>
      <c r="AH144" s="7">
        <v>14</v>
      </c>
      <c r="AI144" s="7">
        <v>14</v>
      </c>
      <c r="AJ144" s="7">
        <v>14</v>
      </c>
      <c r="AL144" s="7">
        <v>14</v>
      </c>
      <c r="AM144" s="7">
        <v>16</v>
      </c>
      <c r="AN144" s="7">
        <v>16</v>
      </c>
      <c r="AO144" s="7">
        <v>16</v>
      </c>
      <c r="AP144" s="30"/>
      <c r="AQ144" s="7">
        <v>16</v>
      </c>
      <c r="AR144" s="7">
        <v>19</v>
      </c>
      <c r="AS144" s="7">
        <v>19</v>
      </c>
      <c r="AT144" s="7">
        <v>19</v>
      </c>
      <c r="AV144" s="7">
        <v>19</v>
      </c>
      <c r="AW144" s="7">
        <v>19</v>
      </c>
      <c r="AX144" s="7">
        <v>19</v>
      </c>
      <c r="AY144" s="7">
        <v>19</v>
      </c>
      <c r="BA144" s="149">
        <v>19</v>
      </c>
      <c r="BB144" s="149">
        <v>19</v>
      </c>
      <c r="BC144" s="149">
        <v>19</v>
      </c>
      <c r="BD144" s="149">
        <v>19</v>
      </c>
      <c r="BF144" s="149">
        <v>19</v>
      </c>
      <c r="BG144" s="149">
        <v>19</v>
      </c>
      <c r="BH144" s="149">
        <v>19</v>
      </c>
      <c r="BI144" s="149">
        <v>19</v>
      </c>
      <c r="BK144" s="149">
        <v>19</v>
      </c>
      <c r="BL144" s="149">
        <v>19</v>
      </c>
      <c r="BM144" s="149">
        <v>19</v>
      </c>
      <c r="BN144" s="149">
        <v>19</v>
      </c>
    </row>
    <row r="145" spans="2:66" outlineLevel="2" x14ac:dyDescent="0.35">
      <c r="B145" s="2" t="s">
        <v>9</v>
      </c>
      <c r="C145" s="7">
        <v>8</v>
      </c>
      <c r="D145" s="7">
        <v>9</v>
      </c>
      <c r="E145" s="7">
        <v>9</v>
      </c>
      <c r="F145" s="7">
        <v>9</v>
      </c>
      <c r="H145" s="7">
        <v>9</v>
      </c>
      <c r="I145" s="7">
        <v>11</v>
      </c>
      <c r="J145" s="7">
        <v>11</v>
      </c>
      <c r="K145" s="7">
        <v>11</v>
      </c>
      <c r="M145">
        <v>11</v>
      </c>
      <c r="N145">
        <v>10</v>
      </c>
      <c r="O145">
        <v>12</v>
      </c>
      <c r="P145">
        <v>12</v>
      </c>
      <c r="R145" s="7">
        <v>13</v>
      </c>
      <c r="S145" s="7">
        <v>15</v>
      </c>
      <c r="T145" s="7">
        <v>14</v>
      </c>
      <c r="U145" s="7">
        <v>14</v>
      </c>
      <c r="W145" s="7">
        <v>14</v>
      </c>
      <c r="X145" s="7">
        <v>15</v>
      </c>
      <c r="Y145" s="7">
        <v>15</v>
      </c>
      <c r="Z145" s="7">
        <v>15</v>
      </c>
      <c r="AB145" s="7">
        <v>16</v>
      </c>
      <c r="AC145" s="7">
        <v>16</v>
      </c>
      <c r="AD145" s="7">
        <v>17</v>
      </c>
      <c r="AE145" s="7">
        <v>18</v>
      </c>
      <c r="AF145" s="30"/>
      <c r="AG145" s="7">
        <v>18</v>
      </c>
      <c r="AH145" s="7">
        <v>19</v>
      </c>
      <c r="AI145" s="7">
        <v>20</v>
      </c>
      <c r="AJ145" s="7">
        <v>20</v>
      </c>
      <c r="AL145" s="7">
        <v>19</v>
      </c>
      <c r="AM145" s="7">
        <v>20</v>
      </c>
      <c r="AN145" s="7">
        <v>19</v>
      </c>
      <c r="AO145" s="7">
        <v>19</v>
      </c>
      <c r="AP145" s="30"/>
      <c r="AQ145" s="7">
        <v>19</v>
      </c>
      <c r="AR145" s="7">
        <v>22</v>
      </c>
      <c r="AS145" s="7">
        <v>21</v>
      </c>
      <c r="AT145" s="7">
        <v>26</v>
      </c>
      <c r="AV145" s="7">
        <v>26</v>
      </c>
      <c r="AW145" s="7">
        <v>26</v>
      </c>
      <c r="AX145" s="7">
        <v>26</v>
      </c>
      <c r="AY145" s="7">
        <v>26</v>
      </c>
      <c r="BA145" s="149">
        <v>26</v>
      </c>
      <c r="BB145" s="149">
        <v>26</v>
      </c>
      <c r="BC145" s="149">
        <v>26</v>
      </c>
      <c r="BD145" s="149">
        <v>26</v>
      </c>
      <c r="BF145" s="149">
        <v>26</v>
      </c>
      <c r="BG145" s="149">
        <v>27</v>
      </c>
      <c r="BH145" s="149">
        <v>26</v>
      </c>
      <c r="BI145" s="149">
        <v>32</v>
      </c>
      <c r="BK145" s="149">
        <v>30</v>
      </c>
      <c r="BL145" s="149">
        <v>31</v>
      </c>
      <c r="BM145" s="149">
        <v>33</v>
      </c>
      <c r="BN145" s="149">
        <v>33</v>
      </c>
    </row>
    <row r="146" spans="2:66" outlineLevel="1" x14ac:dyDescent="0.35">
      <c r="B146" s="3" t="s">
        <v>14</v>
      </c>
      <c r="C146" s="6">
        <v>13</v>
      </c>
      <c r="D146" s="6">
        <v>18</v>
      </c>
      <c r="E146" s="6">
        <v>20</v>
      </c>
      <c r="F146" s="6">
        <v>33</v>
      </c>
      <c r="H146" s="6">
        <v>36</v>
      </c>
      <c r="I146" s="6">
        <v>36</v>
      </c>
      <c r="J146" s="6">
        <v>39</v>
      </c>
      <c r="K146" s="6">
        <v>45</v>
      </c>
      <c r="M146" s="1">
        <v>47</v>
      </c>
      <c r="N146" s="1">
        <v>56</v>
      </c>
      <c r="O146" s="1">
        <v>56</v>
      </c>
      <c r="P146" s="1">
        <v>64</v>
      </c>
      <c r="R146" s="6">
        <v>66</v>
      </c>
      <c r="S146" s="6">
        <v>70</v>
      </c>
      <c r="T146" s="6">
        <v>69</v>
      </c>
      <c r="U146" s="6">
        <v>77</v>
      </c>
      <c r="W146" s="6">
        <v>80</v>
      </c>
      <c r="X146" s="6">
        <v>81</v>
      </c>
      <c r="Y146" s="6">
        <v>83</v>
      </c>
      <c r="Z146" s="6">
        <v>85</v>
      </c>
      <c r="AB146" s="6">
        <v>87</v>
      </c>
      <c r="AC146" s="6">
        <v>87</v>
      </c>
      <c r="AD146" s="6">
        <v>94</v>
      </c>
      <c r="AE146" s="6">
        <v>106</v>
      </c>
      <c r="AF146" s="30"/>
      <c r="AG146" s="6">
        <v>116</v>
      </c>
      <c r="AH146" s="6">
        <v>153</v>
      </c>
      <c r="AI146" s="6">
        <v>175</v>
      </c>
      <c r="AJ146" s="6">
        <v>198</v>
      </c>
      <c r="AL146" s="6">
        <v>204</v>
      </c>
      <c r="AM146" s="6">
        <v>229</v>
      </c>
      <c r="AN146" s="6">
        <v>237</v>
      </c>
      <c r="AO146" s="6">
        <v>272</v>
      </c>
      <c r="AP146" s="30"/>
      <c r="AQ146" s="6">
        <v>287</v>
      </c>
      <c r="AR146" s="6">
        <v>320</v>
      </c>
      <c r="AS146" s="6">
        <v>325</v>
      </c>
      <c r="AT146" s="6">
        <v>336</v>
      </c>
      <c r="AV146" s="6">
        <v>336</v>
      </c>
      <c r="AW146" s="6">
        <v>334</v>
      </c>
      <c r="AX146" s="6">
        <v>339</v>
      </c>
      <c r="AY146" s="6">
        <v>349</v>
      </c>
      <c r="BA146" s="6">
        <v>347</v>
      </c>
      <c r="BB146" s="1">
        <v>351</v>
      </c>
      <c r="BC146" s="1">
        <v>362</v>
      </c>
      <c r="BD146" s="1">
        <v>368</v>
      </c>
      <c r="BF146" s="6">
        <v>370</v>
      </c>
      <c r="BG146" s="6">
        <v>379</v>
      </c>
      <c r="BH146" s="6">
        <v>381</v>
      </c>
      <c r="BI146" s="6">
        <v>420</v>
      </c>
      <c r="BK146" s="6">
        <v>422</v>
      </c>
      <c r="BL146" s="6">
        <v>427</v>
      </c>
      <c r="BM146" s="6">
        <v>429</v>
      </c>
      <c r="BN146" s="6">
        <v>443</v>
      </c>
    </row>
    <row r="147" spans="2:66" outlineLevel="2" x14ac:dyDescent="0.35">
      <c r="B147" s="2" t="s">
        <v>15</v>
      </c>
      <c r="C147" s="7">
        <v>9</v>
      </c>
      <c r="D147" s="7">
        <v>14</v>
      </c>
      <c r="E147" s="7">
        <v>15</v>
      </c>
      <c r="F147" s="7">
        <v>28</v>
      </c>
      <c r="H147" s="7">
        <v>31</v>
      </c>
      <c r="I147" s="7">
        <v>32</v>
      </c>
      <c r="J147" s="7">
        <v>34</v>
      </c>
      <c r="K147" s="7">
        <v>39</v>
      </c>
      <c r="M147">
        <v>41</v>
      </c>
      <c r="N147">
        <v>48</v>
      </c>
      <c r="O147">
        <v>48</v>
      </c>
      <c r="P147">
        <v>55</v>
      </c>
      <c r="R147" s="7">
        <v>55</v>
      </c>
      <c r="S147" s="7">
        <v>59</v>
      </c>
      <c r="T147" s="7">
        <v>59</v>
      </c>
      <c r="U147" s="7">
        <v>63</v>
      </c>
      <c r="W147" s="7">
        <v>63</v>
      </c>
      <c r="X147" s="7">
        <v>64</v>
      </c>
      <c r="Y147" s="7">
        <v>63</v>
      </c>
      <c r="Z147" s="7">
        <v>65</v>
      </c>
      <c r="AB147" s="7">
        <v>67</v>
      </c>
      <c r="AC147" s="7">
        <v>67</v>
      </c>
      <c r="AD147" s="7">
        <v>72</v>
      </c>
      <c r="AE147" s="7">
        <v>84</v>
      </c>
      <c r="AF147" s="30"/>
      <c r="AG147" s="7">
        <v>94</v>
      </c>
      <c r="AH147" s="7">
        <v>128</v>
      </c>
      <c r="AI147" s="7">
        <v>143</v>
      </c>
      <c r="AJ147" s="7">
        <v>159</v>
      </c>
      <c r="AL147" s="7">
        <v>166</v>
      </c>
      <c r="AM147" s="7">
        <v>188</v>
      </c>
      <c r="AN147" s="7">
        <v>191</v>
      </c>
      <c r="AO147" s="7">
        <v>219</v>
      </c>
      <c r="AP147" s="30"/>
      <c r="AQ147" s="7">
        <v>228</v>
      </c>
      <c r="AR147" s="7">
        <v>256</v>
      </c>
      <c r="AS147" s="7">
        <v>261</v>
      </c>
      <c r="AT147" s="7">
        <v>267</v>
      </c>
      <c r="AV147" s="7">
        <v>274</v>
      </c>
      <c r="AW147" s="7">
        <v>270</v>
      </c>
      <c r="AX147" s="7">
        <v>270</v>
      </c>
      <c r="AY147" s="7">
        <v>280</v>
      </c>
      <c r="BA147" s="149">
        <v>278</v>
      </c>
      <c r="BB147">
        <v>280</v>
      </c>
      <c r="BC147">
        <v>291</v>
      </c>
      <c r="BD147">
        <v>296</v>
      </c>
      <c r="BF147" s="149">
        <v>298</v>
      </c>
      <c r="BG147">
        <v>301</v>
      </c>
      <c r="BH147">
        <v>304</v>
      </c>
      <c r="BI147" s="149">
        <v>327</v>
      </c>
      <c r="BK147" s="149">
        <v>329</v>
      </c>
      <c r="BL147" s="149">
        <v>328</v>
      </c>
      <c r="BM147" s="149">
        <v>330</v>
      </c>
      <c r="BN147" s="149">
        <v>336</v>
      </c>
    </row>
    <row r="148" spans="2:66" outlineLevel="2" x14ac:dyDescent="0.35">
      <c r="B148" s="2" t="s">
        <v>16</v>
      </c>
      <c r="C148" s="7">
        <v>4</v>
      </c>
      <c r="D148" s="7">
        <v>4</v>
      </c>
      <c r="E148" s="7">
        <v>5</v>
      </c>
      <c r="F148" s="7">
        <v>5</v>
      </c>
      <c r="H148" s="7">
        <v>5</v>
      </c>
      <c r="I148" s="7">
        <v>4</v>
      </c>
      <c r="J148" s="7">
        <v>5</v>
      </c>
      <c r="K148" s="7">
        <v>6</v>
      </c>
      <c r="M148">
        <v>6</v>
      </c>
      <c r="N148">
        <v>8</v>
      </c>
      <c r="O148">
        <v>8</v>
      </c>
      <c r="P148">
        <v>9</v>
      </c>
      <c r="R148" s="7">
        <v>11</v>
      </c>
      <c r="S148" s="7">
        <v>11</v>
      </c>
      <c r="T148" s="7">
        <v>10</v>
      </c>
      <c r="U148" s="7">
        <v>14</v>
      </c>
      <c r="W148" s="7">
        <v>17</v>
      </c>
      <c r="X148" s="7">
        <v>17</v>
      </c>
      <c r="Y148" s="7">
        <v>20</v>
      </c>
      <c r="Z148" s="7">
        <v>20</v>
      </c>
      <c r="AB148" s="7">
        <v>20</v>
      </c>
      <c r="AC148" s="7">
        <v>20</v>
      </c>
      <c r="AD148" s="7">
        <v>22</v>
      </c>
      <c r="AE148" s="7">
        <v>22</v>
      </c>
      <c r="AF148" s="30"/>
      <c r="AG148" s="7">
        <v>22</v>
      </c>
      <c r="AH148" s="7">
        <v>25</v>
      </c>
      <c r="AI148" s="7">
        <v>32</v>
      </c>
      <c r="AJ148" s="7">
        <v>39</v>
      </c>
      <c r="AL148" s="7">
        <v>38</v>
      </c>
      <c r="AM148" s="7">
        <v>41</v>
      </c>
      <c r="AN148" s="7">
        <v>46</v>
      </c>
      <c r="AO148" s="7">
        <v>53</v>
      </c>
      <c r="AP148" s="30"/>
      <c r="AQ148" s="7">
        <v>59</v>
      </c>
      <c r="AR148" s="7">
        <v>64</v>
      </c>
      <c r="AS148" s="7">
        <v>64</v>
      </c>
      <c r="AT148" s="7">
        <v>69</v>
      </c>
      <c r="AV148" s="7">
        <v>62</v>
      </c>
      <c r="AW148" s="7">
        <v>64</v>
      </c>
      <c r="AX148" s="7">
        <v>69</v>
      </c>
      <c r="AY148" s="7">
        <v>69</v>
      </c>
      <c r="BA148" s="149">
        <v>69</v>
      </c>
      <c r="BB148">
        <v>71</v>
      </c>
      <c r="BC148">
        <v>71</v>
      </c>
      <c r="BD148">
        <v>72</v>
      </c>
      <c r="BF148" s="149">
        <v>72</v>
      </c>
      <c r="BG148">
        <v>75</v>
      </c>
      <c r="BH148">
        <v>74</v>
      </c>
      <c r="BI148" s="149">
        <v>88</v>
      </c>
      <c r="BK148" s="149">
        <v>86</v>
      </c>
      <c r="BL148" s="149">
        <v>91</v>
      </c>
      <c r="BM148" s="149">
        <v>91</v>
      </c>
      <c r="BN148" s="149">
        <v>93</v>
      </c>
    </row>
    <row r="149" spans="2:66" outlineLevel="2" x14ac:dyDescent="0.35">
      <c r="B149" s="52" t="s">
        <v>260</v>
      </c>
      <c r="C149" s="7">
        <v>0</v>
      </c>
      <c r="D149" s="7">
        <v>0</v>
      </c>
      <c r="E149" s="7">
        <v>0</v>
      </c>
      <c r="F149" s="7">
        <v>0</v>
      </c>
      <c r="H149" s="7">
        <v>0</v>
      </c>
      <c r="I149" s="7">
        <v>0</v>
      </c>
      <c r="J149" s="7">
        <v>0</v>
      </c>
      <c r="K149" s="7">
        <v>0</v>
      </c>
      <c r="M149" s="157">
        <v>0</v>
      </c>
      <c r="N149" s="157">
        <v>0</v>
      </c>
      <c r="O149" s="157">
        <v>0</v>
      </c>
      <c r="P149" s="157">
        <v>0</v>
      </c>
      <c r="R149" s="7">
        <v>0</v>
      </c>
      <c r="S149" s="7">
        <v>0</v>
      </c>
      <c r="T149" s="7">
        <v>0</v>
      </c>
      <c r="U149" s="7">
        <v>0</v>
      </c>
      <c r="W149" s="7">
        <v>0</v>
      </c>
      <c r="X149" s="7">
        <v>0</v>
      </c>
      <c r="Y149" s="7">
        <v>0</v>
      </c>
      <c r="Z149" s="7">
        <v>0</v>
      </c>
      <c r="AB149" s="7">
        <v>0</v>
      </c>
      <c r="AC149" s="7">
        <v>0</v>
      </c>
      <c r="AD149" s="7">
        <v>0</v>
      </c>
      <c r="AE149" s="7">
        <v>0</v>
      </c>
      <c r="AF149" s="30"/>
      <c r="AG149" s="7">
        <v>0</v>
      </c>
      <c r="AH149" s="7">
        <v>0</v>
      </c>
      <c r="AI149" s="7">
        <v>0</v>
      </c>
      <c r="AJ149" s="7">
        <v>0</v>
      </c>
      <c r="AL149" s="7">
        <v>0</v>
      </c>
      <c r="AM149" s="7">
        <v>0</v>
      </c>
      <c r="AN149" s="7">
        <v>0</v>
      </c>
      <c r="AO149" s="7">
        <v>0</v>
      </c>
      <c r="AP149" s="30"/>
      <c r="AQ149" s="7">
        <v>0</v>
      </c>
      <c r="AR149" s="7">
        <v>0</v>
      </c>
      <c r="AS149" s="7">
        <v>0</v>
      </c>
      <c r="AT149" s="7">
        <v>0</v>
      </c>
      <c r="AV149" s="7">
        <v>0</v>
      </c>
      <c r="AW149" s="7">
        <v>0</v>
      </c>
      <c r="AX149" s="7">
        <v>0</v>
      </c>
      <c r="AY149" s="7">
        <v>0</v>
      </c>
      <c r="BA149" s="149">
        <v>0</v>
      </c>
      <c r="BB149" s="157">
        <v>0</v>
      </c>
      <c r="BC149" s="157">
        <v>0</v>
      </c>
      <c r="BD149" s="157">
        <v>0</v>
      </c>
      <c r="BF149" s="149">
        <v>0</v>
      </c>
      <c r="BG149">
        <v>3</v>
      </c>
      <c r="BH149">
        <v>3</v>
      </c>
      <c r="BI149" s="30">
        <v>5</v>
      </c>
      <c r="BK149" s="149">
        <v>7</v>
      </c>
      <c r="BL149" s="30">
        <v>8</v>
      </c>
      <c r="BM149" s="149">
        <v>8</v>
      </c>
      <c r="BN149" s="30">
        <v>8</v>
      </c>
    </row>
    <row r="150" spans="2:66" outlineLevel="2" x14ac:dyDescent="0.35">
      <c r="B150" s="52" t="s">
        <v>284</v>
      </c>
      <c r="C150" s="149">
        <v>0</v>
      </c>
      <c r="D150" s="149">
        <v>0</v>
      </c>
      <c r="E150" s="149">
        <v>0</v>
      </c>
      <c r="F150" s="149">
        <v>0</v>
      </c>
      <c r="H150" s="149">
        <v>0</v>
      </c>
      <c r="I150" s="149">
        <v>0</v>
      </c>
      <c r="J150" s="149">
        <v>0</v>
      </c>
      <c r="K150" s="149">
        <v>0</v>
      </c>
      <c r="M150" s="149">
        <v>0</v>
      </c>
      <c r="N150" s="149">
        <v>0</v>
      </c>
      <c r="O150" s="149">
        <v>0</v>
      </c>
      <c r="P150" s="149">
        <v>0</v>
      </c>
      <c r="R150" s="149">
        <v>0</v>
      </c>
      <c r="S150" s="149">
        <v>0</v>
      </c>
      <c r="T150" s="149">
        <v>0</v>
      </c>
      <c r="U150" s="149">
        <v>0</v>
      </c>
      <c r="W150" s="149">
        <v>0</v>
      </c>
      <c r="X150" s="149">
        <v>0</v>
      </c>
      <c r="Y150" s="149">
        <v>0</v>
      </c>
      <c r="Z150" s="149">
        <v>0</v>
      </c>
      <c r="AB150" s="149">
        <v>0</v>
      </c>
      <c r="AC150" s="149">
        <v>0</v>
      </c>
      <c r="AD150" s="149">
        <v>0</v>
      </c>
      <c r="AE150" s="149">
        <v>0</v>
      </c>
      <c r="AF150" s="30"/>
      <c r="AG150" s="149">
        <v>0</v>
      </c>
      <c r="AH150" s="149">
        <v>0</v>
      </c>
      <c r="AI150" s="149">
        <v>0</v>
      </c>
      <c r="AJ150" s="149">
        <v>0</v>
      </c>
      <c r="AL150" s="149">
        <v>0</v>
      </c>
      <c r="AM150" s="149">
        <v>0</v>
      </c>
      <c r="AN150" s="149">
        <v>0</v>
      </c>
      <c r="AO150" s="149">
        <v>0</v>
      </c>
      <c r="AP150" s="30"/>
      <c r="AQ150" s="149">
        <v>0</v>
      </c>
      <c r="AR150" s="149">
        <v>0</v>
      </c>
      <c r="AS150" s="149">
        <v>0</v>
      </c>
      <c r="AT150" s="149">
        <v>0</v>
      </c>
      <c r="AV150" s="149">
        <v>0</v>
      </c>
      <c r="AW150" s="149">
        <v>0</v>
      </c>
      <c r="AX150" s="149">
        <v>0</v>
      </c>
      <c r="AY150" s="149">
        <v>0</v>
      </c>
      <c r="BA150" s="149">
        <v>0</v>
      </c>
      <c r="BB150" s="149">
        <v>0</v>
      </c>
      <c r="BC150" s="149">
        <v>0</v>
      </c>
      <c r="BD150" s="149">
        <v>0</v>
      </c>
      <c r="BF150" s="149">
        <v>0</v>
      </c>
      <c r="BG150" s="149">
        <v>0</v>
      </c>
      <c r="BH150" s="149">
        <v>0</v>
      </c>
      <c r="BI150" s="149">
        <v>0</v>
      </c>
      <c r="BK150" s="149">
        <v>0</v>
      </c>
      <c r="BL150" s="149">
        <v>0</v>
      </c>
      <c r="BM150" s="149">
        <v>0</v>
      </c>
      <c r="BN150" s="7">
        <v>6</v>
      </c>
    </row>
    <row r="151" spans="2:66" outlineLevel="1" x14ac:dyDescent="0.35">
      <c r="B151" s="3" t="s">
        <v>10</v>
      </c>
      <c r="C151" s="6">
        <v>0</v>
      </c>
      <c r="D151" s="6">
        <v>0</v>
      </c>
      <c r="E151" s="6">
        <v>0</v>
      </c>
      <c r="F151" s="6">
        <v>0</v>
      </c>
      <c r="H151" s="6">
        <v>0</v>
      </c>
      <c r="I151" s="6">
        <v>0</v>
      </c>
      <c r="J151" s="6">
        <v>0</v>
      </c>
      <c r="K151" s="6">
        <v>0</v>
      </c>
      <c r="M151" s="1">
        <v>0</v>
      </c>
      <c r="N151" s="1">
        <v>3</v>
      </c>
      <c r="O151" s="1">
        <v>5</v>
      </c>
      <c r="P151" s="1">
        <v>8</v>
      </c>
      <c r="R151" s="6">
        <v>10</v>
      </c>
      <c r="S151" s="6">
        <v>11</v>
      </c>
      <c r="T151" s="6">
        <v>10</v>
      </c>
      <c r="U151" s="6">
        <v>13</v>
      </c>
      <c r="W151" s="6">
        <v>16</v>
      </c>
      <c r="X151" s="6">
        <v>16</v>
      </c>
      <c r="Y151" s="6">
        <v>19</v>
      </c>
      <c r="Z151" s="6">
        <v>20</v>
      </c>
      <c r="AB151" s="6">
        <v>20</v>
      </c>
      <c r="AC151" s="6">
        <v>23</v>
      </c>
      <c r="AD151" s="6">
        <v>20</v>
      </c>
      <c r="AE151" s="6">
        <v>19</v>
      </c>
      <c r="AF151" s="30"/>
      <c r="AG151" s="6">
        <v>18</v>
      </c>
      <c r="AH151" s="6">
        <v>20</v>
      </c>
      <c r="AI151" s="6">
        <v>11</v>
      </c>
      <c r="AJ151" s="6">
        <v>11</v>
      </c>
      <c r="AL151" s="6">
        <v>14</v>
      </c>
      <c r="AM151" s="6">
        <v>13</v>
      </c>
      <c r="AN151" s="6">
        <v>13</v>
      </c>
      <c r="AO151" s="6">
        <v>14</v>
      </c>
      <c r="AP151" s="30"/>
      <c r="AQ151" s="6">
        <v>14</v>
      </c>
      <c r="AR151" s="6">
        <v>17</v>
      </c>
      <c r="AS151" s="6">
        <v>22</v>
      </c>
      <c r="AT151" s="6">
        <v>31</v>
      </c>
      <c r="AV151" s="6">
        <v>36</v>
      </c>
      <c r="AW151" s="6">
        <v>45</v>
      </c>
      <c r="AX151" s="6">
        <v>46</v>
      </c>
      <c r="AY151" s="6">
        <v>47</v>
      </c>
      <c r="BA151" s="6">
        <v>51</v>
      </c>
      <c r="BB151" s="1">
        <v>58</v>
      </c>
      <c r="BC151" s="1">
        <v>67</v>
      </c>
      <c r="BD151" s="1">
        <v>63</v>
      </c>
      <c r="BF151" s="6">
        <v>63</v>
      </c>
      <c r="BG151" s="6">
        <v>64</v>
      </c>
      <c r="BH151" s="6">
        <v>67</v>
      </c>
      <c r="BI151" s="6">
        <v>69</v>
      </c>
      <c r="BK151" s="6">
        <v>74</v>
      </c>
      <c r="BL151" s="6">
        <v>82</v>
      </c>
      <c r="BM151" s="6">
        <v>84</v>
      </c>
      <c r="BN151" s="6">
        <v>98</v>
      </c>
    </row>
    <row r="152" spans="2:66" outlineLevel="2" x14ac:dyDescent="0.35">
      <c r="B152" s="2" t="s">
        <v>11</v>
      </c>
      <c r="C152" s="7">
        <v>0</v>
      </c>
      <c r="D152" s="7">
        <v>0</v>
      </c>
      <c r="E152" s="7">
        <v>0</v>
      </c>
      <c r="F152" s="7">
        <v>0</v>
      </c>
      <c r="H152" s="7">
        <v>0</v>
      </c>
      <c r="I152" s="7">
        <v>0</v>
      </c>
      <c r="J152" s="7">
        <v>0</v>
      </c>
      <c r="K152" s="7">
        <v>0</v>
      </c>
      <c r="M152">
        <v>0</v>
      </c>
      <c r="N152">
        <v>0</v>
      </c>
      <c r="O152">
        <v>0</v>
      </c>
      <c r="P152">
        <v>0</v>
      </c>
      <c r="R152" s="7">
        <v>2</v>
      </c>
      <c r="S152" s="7">
        <v>2</v>
      </c>
      <c r="T152" s="7">
        <v>2</v>
      </c>
      <c r="U152" s="7">
        <v>2</v>
      </c>
      <c r="W152" s="7">
        <v>5</v>
      </c>
      <c r="X152" s="7">
        <v>5</v>
      </c>
      <c r="Y152" s="7">
        <v>5</v>
      </c>
      <c r="Z152" s="7">
        <v>8</v>
      </c>
      <c r="AB152" s="7">
        <v>8</v>
      </c>
      <c r="AC152" s="7">
        <v>11</v>
      </c>
      <c r="AD152" s="7">
        <v>9</v>
      </c>
      <c r="AE152" s="7">
        <v>7</v>
      </c>
      <c r="AF152" s="30"/>
      <c r="AG152" s="7">
        <v>7</v>
      </c>
      <c r="AH152" s="7">
        <v>10</v>
      </c>
      <c r="AI152" s="7">
        <v>6</v>
      </c>
      <c r="AJ152" s="7">
        <v>6</v>
      </c>
      <c r="AL152" s="7">
        <v>9</v>
      </c>
      <c r="AM152" s="7">
        <v>8</v>
      </c>
      <c r="AN152" s="7">
        <v>8</v>
      </c>
      <c r="AO152" s="7">
        <v>9</v>
      </c>
      <c r="AP152" s="30"/>
      <c r="AQ152" s="7">
        <v>9</v>
      </c>
      <c r="AR152" s="7">
        <v>9</v>
      </c>
      <c r="AS152" s="7">
        <v>13</v>
      </c>
      <c r="AT152" s="7">
        <v>15</v>
      </c>
      <c r="AV152" s="7">
        <v>15</v>
      </c>
      <c r="AW152" s="7">
        <v>15</v>
      </c>
      <c r="AX152" s="7">
        <v>15</v>
      </c>
      <c r="AY152" s="7">
        <v>15</v>
      </c>
      <c r="BA152" s="149">
        <v>15</v>
      </c>
      <c r="BB152">
        <v>15</v>
      </c>
      <c r="BC152">
        <v>16</v>
      </c>
      <c r="BD152">
        <v>12</v>
      </c>
      <c r="BF152" s="149">
        <v>12</v>
      </c>
      <c r="BG152" s="149">
        <v>12</v>
      </c>
      <c r="BH152" s="149">
        <v>12</v>
      </c>
      <c r="BI152" s="149">
        <v>13</v>
      </c>
      <c r="BK152" s="149">
        <v>18</v>
      </c>
      <c r="BL152" s="149">
        <v>18</v>
      </c>
      <c r="BM152" s="149">
        <v>18</v>
      </c>
      <c r="BN152" s="149">
        <v>18</v>
      </c>
    </row>
    <row r="153" spans="2:66" outlineLevel="2" x14ac:dyDescent="0.35">
      <c r="B153" s="2" t="s">
        <v>12</v>
      </c>
      <c r="C153" s="7">
        <v>0</v>
      </c>
      <c r="D153" s="7">
        <v>0</v>
      </c>
      <c r="E153" s="7">
        <v>0</v>
      </c>
      <c r="F153" s="7">
        <v>0</v>
      </c>
      <c r="H153" s="7">
        <v>0</v>
      </c>
      <c r="I153" s="7">
        <v>0</v>
      </c>
      <c r="J153" s="7">
        <v>0</v>
      </c>
      <c r="K153" s="7">
        <v>0</v>
      </c>
      <c r="M153">
        <v>0</v>
      </c>
      <c r="N153">
        <v>3</v>
      </c>
      <c r="O153">
        <v>5</v>
      </c>
      <c r="P153">
        <v>8</v>
      </c>
      <c r="R153" s="7">
        <v>8</v>
      </c>
      <c r="S153" s="7">
        <v>9</v>
      </c>
      <c r="T153" s="7">
        <v>8</v>
      </c>
      <c r="U153" s="7">
        <v>11</v>
      </c>
      <c r="W153" s="7">
        <v>11</v>
      </c>
      <c r="X153" s="7">
        <v>11</v>
      </c>
      <c r="Y153" s="7">
        <v>14</v>
      </c>
      <c r="Z153" s="7">
        <v>12</v>
      </c>
      <c r="AB153" s="7">
        <v>12</v>
      </c>
      <c r="AC153" s="7">
        <v>12</v>
      </c>
      <c r="AD153" s="7">
        <v>11</v>
      </c>
      <c r="AE153" s="7">
        <v>12</v>
      </c>
      <c r="AF153" s="30"/>
      <c r="AG153" s="7">
        <v>11</v>
      </c>
      <c r="AH153" s="7">
        <v>10</v>
      </c>
      <c r="AI153" s="7">
        <v>5</v>
      </c>
      <c r="AJ153" s="7">
        <v>5</v>
      </c>
      <c r="AL153" s="7">
        <v>5</v>
      </c>
      <c r="AM153" s="7">
        <v>5</v>
      </c>
      <c r="AN153" s="7">
        <v>5</v>
      </c>
      <c r="AO153" s="7">
        <v>5</v>
      </c>
      <c r="AP153" s="30"/>
      <c r="AQ153" s="7">
        <v>5</v>
      </c>
      <c r="AR153" s="7">
        <v>8</v>
      </c>
      <c r="AS153" s="7">
        <v>9</v>
      </c>
      <c r="AT153" s="7">
        <v>11</v>
      </c>
      <c r="AV153" s="7">
        <v>12</v>
      </c>
      <c r="AW153" s="7">
        <v>20</v>
      </c>
      <c r="AX153" s="7">
        <v>21</v>
      </c>
      <c r="AY153" s="7">
        <v>22</v>
      </c>
      <c r="BA153" s="149">
        <v>21</v>
      </c>
      <c r="BB153">
        <v>26</v>
      </c>
      <c r="BC153">
        <v>34</v>
      </c>
      <c r="BD153">
        <v>34</v>
      </c>
      <c r="BF153" s="149">
        <v>34</v>
      </c>
      <c r="BG153" s="149">
        <v>34</v>
      </c>
      <c r="BH153" s="149">
        <v>35</v>
      </c>
      <c r="BI153" s="149">
        <v>35</v>
      </c>
      <c r="BK153" s="149">
        <v>35</v>
      </c>
      <c r="BL153" s="149">
        <v>35</v>
      </c>
      <c r="BM153" s="149">
        <v>35</v>
      </c>
      <c r="BN153" s="149">
        <v>41</v>
      </c>
    </row>
    <row r="154" spans="2:66" outlineLevel="2" x14ac:dyDescent="0.35">
      <c r="B154" s="2" t="s">
        <v>13</v>
      </c>
      <c r="C154" s="7">
        <v>0</v>
      </c>
      <c r="D154" s="7">
        <v>0</v>
      </c>
      <c r="E154" s="7">
        <v>0</v>
      </c>
      <c r="F154" s="7">
        <v>0</v>
      </c>
      <c r="H154" s="7">
        <v>0</v>
      </c>
      <c r="I154" s="7">
        <v>0</v>
      </c>
      <c r="J154" s="7">
        <v>0</v>
      </c>
      <c r="K154" s="7">
        <v>0</v>
      </c>
      <c r="M154">
        <v>0</v>
      </c>
      <c r="N154">
        <v>0</v>
      </c>
      <c r="O154">
        <v>0</v>
      </c>
      <c r="P154">
        <v>0</v>
      </c>
      <c r="R154" s="7">
        <v>0</v>
      </c>
      <c r="S154" s="7">
        <v>0</v>
      </c>
      <c r="T154" s="7">
        <v>0</v>
      </c>
      <c r="U154" s="7">
        <v>0</v>
      </c>
      <c r="W154" s="7">
        <v>0</v>
      </c>
      <c r="X154" s="7">
        <v>0</v>
      </c>
      <c r="Y154" s="7">
        <v>0</v>
      </c>
      <c r="Z154" s="7">
        <v>0</v>
      </c>
      <c r="AB154" s="7">
        <v>0</v>
      </c>
      <c r="AC154" s="7">
        <v>0</v>
      </c>
      <c r="AD154" s="7">
        <v>0</v>
      </c>
      <c r="AE154" s="7">
        <v>0</v>
      </c>
      <c r="AF154" s="30"/>
      <c r="AG154" s="7">
        <v>0</v>
      </c>
      <c r="AH154" s="7">
        <v>0</v>
      </c>
      <c r="AI154" s="7">
        <v>0</v>
      </c>
      <c r="AJ154" s="7">
        <v>0</v>
      </c>
      <c r="AL154" s="7">
        <v>0</v>
      </c>
      <c r="AM154" s="7">
        <v>0</v>
      </c>
      <c r="AN154" s="7">
        <v>0</v>
      </c>
      <c r="AO154" s="7">
        <v>0</v>
      </c>
      <c r="AP154" s="30"/>
      <c r="AQ154" s="7">
        <v>0</v>
      </c>
      <c r="AR154" s="7">
        <v>0</v>
      </c>
      <c r="AS154" s="7">
        <v>0</v>
      </c>
      <c r="AT154" s="7">
        <v>5</v>
      </c>
      <c r="AV154" s="7">
        <v>9</v>
      </c>
      <c r="AW154" s="7">
        <v>10</v>
      </c>
      <c r="AX154" s="7">
        <v>10</v>
      </c>
      <c r="AY154" s="7">
        <v>10</v>
      </c>
      <c r="BA154" s="149">
        <v>15</v>
      </c>
      <c r="BB154">
        <v>17</v>
      </c>
      <c r="BC154">
        <v>17</v>
      </c>
      <c r="BD154">
        <v>17</v>
      </c>
      <c r="BF154" s="149">
        <v>17</v>
      </c>
      <c r="BG154" s="149">
        <v>18</v>
      </c>
      <c r="BH154" s="149">
        <v>17</v>
      </c>
      <c r="BI154" s="149">
        <v>18</v>
      </c>
      <c r="BK154" s="149">
        <v>18</v>
      </c>
      <c r="BL154" s="149">
        <v>20</v>
      </c>
      <c r="BM154" s="149">
        <v>21</v>
      </c>
      <c r="BN154" s="149">
        <v>24</v>
      </c>
    </row>
    <row r="155" spans="2:66" outlineLevel="2" x14ac:dyDescent="0.35">
      <c r="B155" s="52" t="s">
        <v>261</v>
      </c>
      <c r="C155" s="7">
        <v>0</v>
      </c>
      <c r="D155" s="7">
        <v>0</v>
      </c>
      <c r="E155" s="7">
        <v>0</v>
      </c>
      <c r="F155" s="7">
        <v>0</v>
      </c>
      <c r="H155" s="7">
        <v>0</v>
      </c>
      <c r="I155" s="7">
        <v>0</v>
      </c>
      <c r="J155" s="7">
        <v>0</v>
      </c>
      <c r="K155" s="7">
        <v>0</v>
      </c>
      <c r="M155" s="157">
        <v>0</v>
      </c>
      <c r="N155" s="157">
        <v>0</v>
      </c>
      <c r="O155" s="157">
        <v>0</v>
      </c>
      <c r="P155" s="157">
        <v>0</v>
      </c>
      <c r="R155" s="7">
        <v>0</v>
      </c>
      <c r="S155" s="7">
        <v>0</v>
      </c>
      <c r="T155" s="7">
        <v>0</v>
      </c>
      <c r="U155" s="7">
        <v>0</v>
      </c>
      <c r="W155" s="7">
        <v>0</v>
      </c>
      <c r="X155" s="7">
        <v>0</v>
      </c>
      <c r="Y155" s="7">
        <v>0</v>
      </c>
      <c r="Z155" s="7">
        <v>0</v>
      </c>
      <c r="AB155" s="7">
        <v>0</v>
      </c>
      <c r="AC155" s="7">
        <v>0</v>
      </c>
      <c r="AD155" s="7">
        <v>0</v>
      </c>
      <c r="AE155" s="7">
        <v>0</v>
      </c>
      <c r="AF155" s="30"/>
      <c r="AG155" s="7">
        <v>0</v>
      </c>
      <c r="AH155" s="7">
        <v>0</v>
      </c>
      <c r="AI155" s="7">
        <v>0</v>
      </c>
      <c r="AJ155" s="7">
        <v>0</v>
      </c>
      <c r="AL155" s="7">
        <v>0</v>
      </c>
      <c r="AM155" s="7">
        <v>0</v>
      </c>
      <c r="AN155" s="7">
        <v>0</v>
      </c>
      <c r="AO155" s="7">
        <v>0</v>
      </c>
      <c r="AP155" s="30"/>
      <c r="AQ155" s="7">
        <v>0</v>
      </c>
      <c r="AR155" s="7">
        <v>0</v>
      </c>
      <c r="AS155" s="7">
        <v>0</v>
      </c>
      <c r="AT155" s="7">
        <v>0</v>
      </c>
      <c r="AV155" s="7">
        <v>0</v>
      </c>
      <c r="AW155" s="7">
        <v>0</v>
      </c>
      <c r="AX155" s="7">
        <v>0</v>
      </c>
      <c r="AY155" s="7">
        <v>0</v>
      </c>
      <c r="BA155" s="149">
        <v>0</v>
      </c>
      <c r="BB155" s="157">
        <v>0</v>
      </c>
      <c r="BC155" s="157">
        <v>0</v>
      </c>
      <c r="BD155" s="157">
        <v>0</v>
      </c>
      <c r="BF155" s="149">
        <v>0</v>
      </c>
      <c r="BG155" s="149">
        <v>0</v>
      </c>
      <c r="BH155" s="149">
        <v>3</v>
      </c>
      <c r="BI155" s="149">
        <v>3</v>
      </c>
      <c r="BK155" s="149">
        <v>3</v>
      </c>
      <c r="BL155" s="149">
        <v>9</v>
      </c>
      <c r="BM155" s="149">
        <v>9</v>
      </c>
      <c r="BN155" s="149">
        <v>14</v>
      </c>
    </row>
    <row r="156" spans="2:66" outlineLevel="2" x14ac:dyDescent="0.35">
      <c r="B156" s="52" t="s">
        <v>280</v>
      </c>
      <c r="C156" s="7">
        <v>0</v>
      </c>
      <c r="D156" s="7">
        <v>0</v>
      </c>
      <c r="E156" s="7">
        <v>0</v>
      </c>
      <c r="F156" s="7">
        <v>0</v>
      </c>
      <c r="H156" s="7">
        <v>0</v>
      </c>
      <c r="I156" s="7">
        <v>0</v>
      </c>
      <c r="J156" s="7">
        <v>0</v>
      </c>
      <c r="K156" s="7">
        <v>0</v>
      </c>
      <c r="M156" s="157">
        <v>0</v>
      </c>
      <c r="N156" s="157">
        <v>0</v>
      </c>
      <c r="O156" s="157">
        <v>0</v>
      </c>
      <c r="P156" s="157">
        <v>0</v>
      </c>
      <c r="R156" s="7">
        <v>0</v>
      </c>
      <c r="S156" s="7">
        <v>0</v>
      </c>
      <c r="T156" s="7">
        <v>0</v>
      </c>
      <c r="U156" s="7">
        <v>0</v>
      </c>
      <c r="W156" s="7">
        <v>0</v>
      </c>
      <c r="X156" s="7">
        <v>0</v>
      </c>
      <c r="Y156" s="7">
        <v>0</v>
      </c>
      <c r="Z156" s="7">
        <v>0</v>
      </c>
      <c r="AB156" s="7">
        <v>0</v>
      </c>
      <c r="AC156" s="7">
        <v>0</v>
      </c>
      <c r="AD156" s="7">
        <v>0</v>
      </c>
      <c r="AE156" s="7">
        <v>0</v>
      </c>
      <c r="AF156" s="30"/>
      <c r="AG156" s="7">
        <v>0</v>
      </c>
      <c r="AH156" s="7">
        <v>0</v>
      </c>
      <c r="AI156" s="7">
        <v>0</v>
      </c>
      <c r="AJ156" s="7">
        <v>0</v>
      </c>
      <c r="AL156" s="7">
        <v>0</v>
      </c>
      <c r="AM156" s="7">
        <v>0</v>
      </c>
      <c r="AN156" s="7">
        <v>0</v>
      </c>
      <c r="AO156" s="7">
        <v>0</v>
      </c>
      <c r="AP156" s="30"/>
      <c r="AQ156" s="7">
        <v>0</v>
      </c>
      <c r="AR156" s="7">
        <v>0</v>
      </c>
      <c r="AS156" s="7">
        <v>0</v>
      </c>
      <c r="AT156" s="7">
        <v>0</v>
      </c>
      <c r="AV156" s="7">
        <v>0</v>
      </c>
      <c r="AW156" s="7">
        <v>0</v>
      </c>
      <c r="AX156" s="7">
        <v>0</v>
      </c>
      <c r="AY156" s="7">
        <v>0</v>
      </c>
      <c r="BA156" s="149">
        <v>0</v>
      </c>
      <c r="BB156" s="157">
        <v>0</v>
      </c>
      <c r="BC156" s="157">
        <v>0</v>
      </c>
      <c r="BD156" s="157">
        <v>0</v>
      </c>
      <c r="BF156" s="149">
        <v>0</v>
      </c>
      <c r="BG156" s="149">
        <v>0</v>
      </c>
      <c r="BH156" s="149">
        <v>0</v>
      </c>
      <c r="BI156" s="149">
        <v>0</v>
      </c>
      <c r="BK156" s="149">
        <v>0</v>
      </c>
      <c r="BL156" s="149">
        <v>0</v>
      </c>
      <c r="BM156" s="149">
        <v>1</v>
      </c>
      <c r="BN156" s="149">
        <v>1</v>
      </c>
    </row>
    <row r="157" spans="2:66" outlineLevel="1" x14ac:dyDescent="0.35">
      <c r="B157" s="3" t="s">
        <v>17</v>
      </c>
      <c r="C157" s="6">
        <v>0</v>
      </c>
      <c r="D157" s="6">
        <v>0</v>
      </c>
      <c r="E157" s="6">
        <v>0</v>
      </c>
      <c r="F157" s="6">
        <v>0</v>
      </c>
      <c r="H157" s="6">
        <v>0</v>
      </c>
      <c r="I157" s="6">
        <v>0</v>
      </c>
      <c r="J157" s="6">
        <v>0</v>
      </c>
      <c r="K157" s="6">
        <v>0</v>
      </c>
      <c r="M157" s="1">
        <v>0</v>
      </c>
      <c r="N157" s="1">
        <v>0</v>
      </c>
      <c r="O157" s="1">
        <v>0</v>
      </c>
      <c r="P157" s="1">
        <v>0</v>
      </c>
      <c r="R157" s="6">
        <v>0</v>
      </c>
      <c r="S157" s="6">
        <v>0</v>
      </c>
      <c r="T157" s="6">
        <v>0</v>
      </c>
      <c r="U157" s="6">
        <v>0</v>
      </c>
      <c r="W157" s="6">
        <v>0</v>
      </c>
      <c r="X157" s="6">
        <v>0</v>
      </c>
      <c r="Y157" s="6">
        <v>0</v>
      </c>
      <c r="Z157" s="6">
        <v>0</v>
      </c>
      <c r="AB157" s="6">
        <v>0</v>
      </c>
      <c r="AC157" s="6">
        <v>0</v>
      </c>
      <c r="AD157" s="6">
        <v>0</v>
      </c>
      <c r="AE157" s="6">
        <v>0</v>
      </c>
      <c r="AF157" s="30"/>
      <c r="AG157" s="6">
        <v>0</v>
      </c>
      <c r="AH157" s="6">
        <v>0</v>
      </c>
      <c r="AI157" s="6">
        <v>0</v>
      </c>
      <c r="AJ157" s="6">
        <v>0</v>
      </c>
      <c r="AL157" s="6">
        <v>0</v>
      </c>
      <c r="AM157" s="6">
        <v>0</v>
      </c>
      <c r="AN157" s="6">
        <v>0</v>
      </c>
      <c r="AO157" s="6">
        <v>0</v>
      </c>
      <c r="AP157" s="30"/>
      <c r="AQ157" s="6">
        <v>0</v>
      </c>
      <c r="AR157" s="6">
        <v>0</v>
      </c>
      <c r="AS157" s="6">
        <v>1</v>
      </c>
      <c r="AT157" s="6">
        <v>4</v>
      </c>
      <c r="AV157" s="6">
        <v>6</v>
      </c>
      <c r="AW157" s="6">
        <v>7</v>
      </c>
      <c r="AX157" s="6">
        <v>10</v>
      </c>
      <c r="AY157" s="6">
        <v>12</v>
      </c>
      <c r="BA157" s="6">
        <v>13</v>
      </c>
      <c r="BB157" s="1">
        <v>15</v>
      </c>
      <c r="BC157" s="1">
        <v>16</v>
      </c>
      <c r="BD157" s="1">
        <v>16</v>
      </c>
      <c r="BF157" s="6">
        <v>18</v>
      </c>
      <c r="BG157" s="6">
        <v>19</v>
      </c>
      <c r="BH157" s="6">
        <v>20</v>
      </c>
      <c r="BI157" s="87">
        <v>20</v>
      </c>
      <c r="BK157" s="87">
        <v>20</v>
      </c>
      <c r="BL157" s="87">
        <v>20</v>
      </c>
      <c r="BM157" s="87">
        <v>20</v>
      </c>
      <c r="BN157" s="87">
        <v>20</v>
      </c>
    </row>
    <row r="158" spans="2:66" outlineLevel="2" x14ac:dyDescent="0.35">
      <c r="B158" s="2" t="s">
        <v>18</v>
      </c>
      <c r="C158" s="7">
        <v>0</v>
      </c>
      <c r="D158" s="7">
        <v>0</v>
      </c>
      <c r="E158" s="7">
        <v>0</v>
      </c>
      <c r="F158" s="7">
        <v>0</v>
      </c>
      <c r="H158" s="7">
        <v>0</v>
      </c>
      <c r="I158" s="7">
        <v>0</v>
      </c>
      <c r="J158" s="7">
        <v>0</v>
      </c>
      <c r="K158" s="7">
        <v>0</v>
      </c>
      <c r="M158">
        <v>0</v>
      </c>
      <c r="N158">
        <v>0</v>
      </c>
      <c r="O158">
        <v>0</v>
      </c>
      <c r="P158">
        <v>0</v>
      </c>
      <c r="R158" s="7">
        <v>0</v>
      </c>
      <c r="S158" s="7">
        <v>0</v>
      </c>
      <c r="T158" s="7">
        <v>0</v>
      </c>
      <c r="U158" s="7">
        <v>0</v>
      </c>
      <c r="W158" s="7">
        <v>0</v>
      </c>
      <c r="X158" s="7">
        <v>0</v>
      </c>
      <c r="Y158" s="7">
        <v>0</v>
      </c>
      <c r="Z158" s="7">
        <v>0</v>
      </c>
      <c r="AB158" s="7">
        <v>0</v>
      </c>
      <c r="AC158" s="7">
        <v>0</v>
      </c>
      <c r="AD158" s="7">
        <v>0</v>
      </c>
      <c r="AE158" s="7">
        <v>0</v>
      </c>
      <c r="AF158" s="30"/>
      <c r="AG158" s="7">
        <v>0</v>
      </c>
      <c r="AH158" s="7">
        <v>0</v>
      </c>
      <c r="AI158" s="7">
        <v>0</v>
      </c>
      <c r="AJ158" s="7">
        <v>0</v>
      </c>
      <c r="AL158" s="7">
        <v>0</v>
      </c>
      <c r="AM158" s="7">
        <v>0</v>
      </c>
      <c r="AN158" s="7">
        <v>0</v>
      </c>
      <c r="AO158" s="7">
        <v>0</v>
      </c>
      <c r="AP158" s="30"/>
      <c r="AQ158" s="7">
        <v>0</v>
      </c>
      <c r="AR158" s="7">
        <v>0</v>
      </c>
      <c r="AS158" s="7">
        <v>1</v>
      </c>
      <c r="AT158" s="7">
        <v>4</v>
      </c>
      <c r="AV158" s="7">
        <v>6</v>
      </c>
      <c r="AW158" s="7">
        <v>7</v>
      </c>
      <c r="AX158" s="7">
        <v>10</v>
      </c>
      <c r="AY158" s="7">
        <v>12</v>
      </c>
      <c r="BA158" s="149">
        <v>13</v>
      </c>
      <c r="BB158">
        <v>15</v>
      </c>
      <c r="BC158">
        <v>16</v>
      </c>
      <c r="BD158">
        <v>16</v>
      </c>
      <c r="BF158" s="149">
        <v>18</v>
      </c>
      <c r="BG158" s="149">
        <v>19</v>
      </c>
      <c r="BH158" s="149">
        <v>19</v>
      </c>
      <c r="BI158" s="149">
        <v>19</v>
      </c>
      <c r="BK158" s="149">
        <v>19</v>
      </c>
      <c r="BL158" s="149">
        <v>19</v>
      </c>
      <c r="BM158" s="149">
        <v>19</v>
      </c>
      <c r="BN158" s="149">
        <v>19</v>
      </c>
    </row>
    <row r="159" spans="2:66" outlineLevel="2" x14ac:dyDescent="0.35">
      <c r="B159" s="52" t="s">
        <v>262</v>
      </c>
      <c r="C159" s="7">
        <v>0</v>
      </c>
      <c r="D159" s="7">
        <v>0</v>
      </c>
      <c r="E159" s="7">
        <v>0</v>
      </c>
      <c r="F159" s="7">
        <v>0</v>
      </c>
      <c r="H159" s="7">
        <v>0</v>
      </c>
      <c r="I159" s="7">
        <v>0</v>
      </c>
      <c r="J159" s="7">
        <v>0</v>
      </c>
      <c r="K159" s="7">
        <v>0</v>
      </c>
      <c r="M159">
        <v>0</v>
      </c>
      <c r="N159">
        <v>0</v>
      </c>
      <c r="O159">
        <v>0</v>
      </c>
      <c r="P159">
        <v>0</v>
      </c>
      <c r="R159" s="7">
        <v>0</v>
      </c>
      <c r="S159" s="7">
        <v>0</v>
      </c>
      <c r="T159" s="7">
        <v>0</v>
      </c>
      <c r="U159" s="7">
        <v>0</v>
      </c>
      <c r="W159" s="7">
        <v>0</v>
      </c>
      <c r="X159" s="7">
        <v>0</v>
      </c>
      <c r="Y159" s="7">
        <v>0</v>
      </c>
      <c r="Z159" s="7">
        <v>0</v>
      </c>
      <c r="AB159" s="7">
        <v>0</v>
      </c>
      <c r="AC159" s="7">
        <v>0</v>
      </c>
      <c r="AD159" s="7">
        <v>0</v>
      </c>
      <c r="AE159" s="7">
        <v>0</v>
      </c>
      <c r="AF159" s="30"/>
      <c r="AG159" s="7">
        <v>0</v>
      </c>
      <c r="AH159" s="7">
        <v>0</v>
      </c>
      <c r="AI159" s="7">
        <v>0</v>
      </c>
      <c r="AJ159" s="7">
        <v>0</v>
      </c>
      <c r="AL159" s="7">
        <v>0</v>
      </c>
      <c r="AM159" s="7">
        <v>0</v>
      </c>
      <c r="AN159" s="7">
        <v>0</v>
      </c>
      <c r="AO159" s="7">
        <v>0</v>
      </c>
      <c r="AP159" s="30"/>
      <c r="AQ159" s="7">
        <v>0</v>
      </c>
      <c r="AR159" s="7">
        <v>0</v>
      </c>
      <c r="AS159" s="7">
        <v>0</v>
      </c>
      <c r="AT159" s="7">
        <v>0</v>
      </c>
      <c r="AV159" s="7">
        <v>0</v>
      </c>
      <c r="AW159" s="7">
        <v>0</v>
      </c>
      <c r="AX159" s="7">
        <v>0</v>
      </c>
      <c r="AY159" s="7">
        <v>0</v>
      </c>
      <c r="BA159" s="149">
        <v>0</v>
      </c>
      <c r="BB159">
        <v>0</v>
      </c>
      <c r="BC159">
        <v>0</v>
      </c>
      <c r="BD159">
        <v>0</v>
      </c>
      <c r="BF159" s="149">
        <v>0</v>
      </c>
      <c r="BG159" s="149">
        <v>0</v>
      </c>
      <c r="BH159" s="149">
        <v>1</v>
      </c>
      <c r="BI159" s="149">
        <v>1</v>
      </c>
      <c r="BK159" s="149">
        <v>1</v>
      </c>
      <c r="BL159" s="149">
        <v>1</v>
      </c>
      <c r="BM159" s="149">
        <v>1</v>
      </c>
      <c r="BN159" s="149">
        <v>1</v>
      </c>
    </row>
    <row r="160" spans="2:66" outlineLevel="1" x14ac:dyDescent="0.35">
      <c r="B160" s="3" t="s">
        <v>19</v>
      </c>
      <c r="C160" s="6">
        <v>0</v>
      </c>
      <c r="D160" s="6">
        <v>0</v>
      </c>
      <c r="E160" s="6">
        <v>0</v>
      </c>
      <c r="F160" s="6">
        <v>0</v>
      </c>
      <c r="H160" s="6">
        <v>0</v>
      </c>
      <c r="I160" s="6">
        <v>0</v>
      </c>
      <c r="J160" s="6">
        <v>0</v>
      </c>
      <c r="K160" s="6">
        <v>0</v>
      </c>
      <c r="M160" s="1">
        <v>0</v>
      </c>
      <c r="N160" s="1">
        <v>0</v>
      </c>
      <c r="O160" s="1">
        <v>0</v>
      </c>
      <c r="P160" s="1">
        <v>0</v>
      </c>
      <c r="R160" s="6">
        <v>0</v>
      </c>
      <c r="S160" s="6">
        <v>0</v>
      </c>
      <c r="T160" s="6">
        <v>0</v>
      </c>
      <c r="U160" s="6">
        <v>0</v>
      </c>
      <c r="W160" s="6">
        <v>0</v>
      </c>
      <c r="X160" s="6">
        <v>0</v>
      </c>
      <c r="Y160" s="6">
        <v>0</v>
      </c>
      <c r="Z160" s="6">
        <v>0</v>
      </c>
      <c r="AB160" s="6">
        <v>0</v>
      </c>
      <c r="AC160" s="6">
        <v>0</v>
      </c>
      <c r="AD160" s="6">
        <v>0</v>
      </c>
      <c r="AE160" s="6">
        <v>0</v>
      </c>
      <c r="AF160" s="30"/>
      <c r="AG160" s="6">
        <v>0</v>
      </c>
      <c r="AH160" s="6">
        <v>0</v>
      </c>
      <c r="AI160" s="6">
        <v>0</v>
      </c>
      <c r="AJ160" s="6">
        <v>0</v>
      </c>
      <c r="AL160" s="6">
        <v>0</v>
      </c>
      <c r="AM160" s="6">
        <v>0</v>
      </c>
      <c r="AN160" s="6">
        <v>0</v>
      </c>
      <c r="AO160" s="6">
        <v>0</v>
      </c>
      <c r="AP160" s="30"/>
      <c r="AQ160" s="6">
        <v>0</v>
      </c>
      <c r="AR160" s="6">
        <v>0</v>
      </c>
      <c r="AS160" s="6">
        <v>0</v>
      </c>
      <c r="AT160" s="6">
        <v>0</v>
      </c>
      <c r="AV160" s="6">
        <v>1</v>
      </c>
      <c r="AW160" s="6">
        <v>3</v>
      </c>
      <c r="AX160" s="6">
        <v>4</v>
      </c>
      <c r="AY160" s="6">
        <v>4</v>
      </c>
      <c r="BA160" s="6">
        <v>6</v>
      </c>
      <c r="BB160" s="1">
        <v>6</v>
      </c>
      <c r="BC160" s="1">
        <v>6</v>
      </c>
      <c r="BD160" s="1">
        <v>6</v>
      </c>
      <c r="BF160" s="6">
        <v>6</v>
      </c>
      <c r="BG160" s="6">
        <v>7</v>
      </c>
      <c r="BH160" s="6">
        <v>6</v>
      </c>
      <c r="BI160" s="6">
        <v>6</v>
      </c>
      <c r="BK160" s="6">
        <v>6</v>
      </c>
      <c r="BL160" s="6">
        <v>6</v>
      </c>
      <c r="BM160" s="6">
        <v>7</v>
      </c>
      <c r="BN160" s="6">
        <v>7</v>
      </c>
    </row>
    <row r="161" spans="2:66" outlineLevel="2" x14ac:dyDescent="0.35">
      <c r="B161" s="2" t="s">
        <v>20</v>
      </c>
      <c r="C161" s="7">
        <v>0</v>
      </c>
      <c r="D161" s="7">
        <v>0</v>
      </c>
      <c r="E161" s="7">
        <v>0</v>
      </c>
      <c r="F161" s="7">
        <v>0</v>
      </c>
      <c r="H161" s="7">
        <v>0</v>
      </c>
      <c r="I161" s="7">
        <v>0</v>
      </c>
      <c r="J161" s="7">
        <v>0</v>
      </c>
      <c r="K161" s="7">
        <v>0</v>
      </c>
      <c r="M161">
        <v>0</v>
      </c>
      <c r="N161">
        <v>0</v>
      </c>
      <c r="O161">
        <v>0</v>
      </c>
      <c r="P161">
        <v>0</v>
      </c>
      <c r="R161" s="7">
        <v>0</v>
      </c>
      <c r="S161" s="7">
        <v>0</v>
      </c>
      <c r="T161" s="7">
        <v>0</v>
      </c>
      <c r="U161" s="7">
        <v>0</v>
      </c>
      <c r="W161" s="7">
        <v>0</v>
      </c>
      <c r="X161" s="7">
        <v>0</v>
      </c>
      <c r="Y161" s="7">
        <v>0</v>
      </c>
      <c r="Z161" s="7">
        <v>0</v>
      </c>
      <c r="AB161" s="7">
        <v>0</v>
      </c>
      <c r="AC161" s="7">
        <v>0</v>
      </c>
      <c r="AD161" s="7">
        <v>0</v>
      </c>
      <c r="AE161" s="7">
        <v>0</v>
      </c>
      <c r="AF161" s="30"/>
      <c r="AG161" s="7">
        <v>0</v>
      </c>
      <c r="AH161" s="7">
        <v>0</v>
      </c>
      <c r="AI161" s="7">
        <v>0</v>
      </c>
      <c r="AJ161" s="7">
        <v>0</v>
      </c>
      <c r="AL161" s="7">
        <v>0</v>
      </c>
      <c r="AM161" s="7">
        <v>0</v>
      </c>
      <c r="AN161" s="7">
        <v>0</v>
      </c>
      <c r="AO161" s="7">
        <v>0</v>
      </c>
      <c r="AP161" s="30"/>
      <c r="AQ161" s="7">
        <v>0</v>
      </c>
      <c r="AR161" s="7">
        <v>0</v>
      </c>
      <c r="AS161" s="7">
        <v>0</v>
      </c>
      <c r="AT161" s="7">
        <v>0</v>
      </c>
      <c r="AV161" s="7">
        <v>1</v>
      </c>
      <c r="AW161" s="7">
        <v>1</v>
      </c>
      <c r="AX161" s="7">
        <v>1</v>
      </c>
      <c r="AY161" s="7">
        <v>1</v>
      </c>
      <c r="BA161" s="91">
        <v>1</v>
      </c>
      <c r="BB161">
        <v>1</v>
      </c>
      <c r="BC161">
        <v>1</v>
      </c>
      <c r="BD161">
        <v>1</v>
      </c>
      <c r="BF161" s="91">
        <v>1</v>
      </c>
      <c r="BG161">
        <v>1</v>
      </c>
      <c r="BH161">
        <v>1</v>
      </c>
      <c r="BI161" s="30">
        <v>1</v>
      </c>
      <c r="BK161" s="91">
        <v>1</v>
      </c>
      <c r="BL161" s="30">
        <v>1</v>
      </c>
      <c r="BM161" s="30">
        <v>1</v>
      </c>
      <c r="BN161" s="30">
        <v>1</v>
      </c>
    </row>
    <row r="162" spans="2:66" outlineLevel="2" x14ac:dyDescent="0.35">
      <c r="B162" s="2" t="s">
        <v>21</v>
      </c>
      <c r="C162" s="7">
        <v>0</v>
      </c>
      <c r="D162" s="7">
        <v>0</v>
      </c>
      <c r="E162" s="7">
        <v>0</v>
      </c>
      <c r="F162" s="7">
        <v>0</v>
      </c>
      <c r="H162" s="7">
        <v>0</v>
      </c>
      <c r="I162" s="7">
        <v>0</v>
      </c>
      <c r="J162" s="7">
        <v>0</v>
      </c>
      <c r="K162" s="7">
        <v>0</v>
      </c>
      <c r="M162">
        <v>0</v>
      </c>
      <c r="N162">
        <v>0</v>
      </c>
      <c r="O162">
        <v>0</v>
      </c>
      <c r="P162">
        <v>0</v>
      </c>
      <c r="R162" s="7">
        <v>0</v>
      </c>
      <c r="S162" s="7">
        <v>0</v>
      </c>
      <c r="T162" s="7">
        <v>0</v>
      </c>
      <c r="U162" s="7">
        <v>0</v>
      </c>
      <c r="W162" s="7">
        <v>0</v>
      </c>
      <c r="X162" s="7">
        <v>0</v>
      </c>
      <c r="Y162" s="7">
        <v>0</v>
      </c>
      <c r="Z162" s="7">
        <v>0</v>
      </c>
      <c r="AB162" s="7">
        <v>0</v>
      </c>
      <c r="AC162" s="7">
        <v>0</v>
      </c>
      <c r="AD162" s="7">
        <v>0</v>
      </c>
      <c r="AE162" s="7">
        <v>0</v>
      </c>
      <c r="AF162" s="30"/>
      <c r="AG162" s="7">
        <v>0</v>
      </c>
      <c r="AH162" s="7">
        <v>0</v>
      </c>
      <c r="AI162" s="7">
        <v>0</v>
      </c>
      <c r="AJ162" s="7">
        <v>0</v>
      </c>
      <c r="AL162" s="7">
        <v>0</v>
      </c>
      <c r="AM162" s="7">
        <v>0</v>
      </c>
      <c r="AN162" s="7">
        <v>0</v>
      </c>
      <c r="AO162" s="7">
        <v>0</v>
      </c>
      <c r="AP162" s="30"/>
      <c r="AQ162" s="7">
        <v>0</v>
      </c>
      <c r="AR162" s="7">
        <v>0</v>
      </c>
      <c r="AS162" s="7">
        <v>0</v>
      </c>
      <c r="AT162" s="7">
        <v>0</v>
      </c>
      <c r="AV162" s="7">
        <v>0</v>
      </c>
      <c r="AW162" s="7">
        <v>1</v>
      </c>
      <c r="AX162" s="7">
        <v>1</v>
      </c>
      <c r="AY162" s="7">
        <v>1</v>
      </c>
      <c r="BA162" s="91">
        <v>1</v>
      </c>
      <c r="BB162">
        <v>1</v>
      </c>
      <c r="BC162">
        <v>1</v>
      </c>
      <c r="BD162">
        <v>1</v>
      </c>
      <c r="BF162" s="91">
        <v>1</v>
      </c>
      <c r="BG162">
        <v>1</v>
      </c>
      <c r="BH162">
        <v>1</v>
      </c>
      <c r="BI162" s="30">
        <v>1</v>
      </c>
      <c r="BK162" s="91">
        <v>1</v>
      </c>
      <c r="BL162" s="30">
        <v>1</v>
      </c>
      <c r="BM162" s="30">
        <v>1</v>
      </c>
      <c r="BN162" s="30">
        <v>1</v>
      </c>
    </row>
    <row r="163" spans="2:66" outlineLevel="2" x14ac:dyDescent="0.35">
      <c r="B163" s="2" t="s">
        <v>22</v>
      </c>
      <c r="C163" s="7">
        <v>0</v>
      </c>
      <c r="D163" s="7">
        <v>0</v>
      </c>
      <c r="E163" s="7">
        <v>0</v>
      </c>
      <c r="F163" s="7">
        <v>0</v>
      </c>
      <c r="H163" s="7">
        <v>0</v>
      </c>
      <c r="I163" s="7">
        <v>0</v>
      </c>
      <c r="J163" s="7">
        <v>0</v>
      </c>
      <c r="K163" s="7">
        <v>0</v>
      </c>
      <c r="M163">
        <v>0</v>
      </c>
      <c r="N163">
        <v>0</v>
      </c>
      <c r="O163">
        <v>0</v>
      </c>
      <c r="P163">
        <v>0</v>
      </c>
      <c r="R163" s="7">
        <v>0</v>
      </c>
      <c r="S163" s="7">
        <v>0</v>
      </c>
      <c r="T163" s="7">
        <v>0</v>
      </c>
      <c r="U163" s="7">
        <v>0</v>
      </c>
      <c r="W163" s="7">
        <v>0</v>
      </c>
      <c r="X163" s="7">
        <v>0</v>
      </c>
      <c r="Y163" s="7">
        <v>0</v>
      </c>
      <c r="Z163" s="7">
        <v>0</v>
      </c>
      <c r="AB163" s="7">
        <v>0</v>
      </c>
      <c r="AC163" s="7">
        <v>0</v>
      </c>
      <c r="AD163" s="7">
        <v>0</v>
      </c>
      <c r="AE163" s="7">
        <v>0</v>
      </c>
      <c r="AF163" s="30"/>
      <c r="AG163" s="7">
        <v>0</v>
      </c>
      <c r="AH163" s="7">
        <v>0</v>
      </c>
      <c r="AI163" s="7">
        <v>0</v>
      </c>
      <c r="AJ163" s="7">
        <v>0</v>
      </c>
      <c r="AL163" s="7">
        <v>0</v>
      </c>
      <c r="AM163" s="7">
        <v>0</v>
      </c>
      <c r="AN163" s="7">
        <v>0</v>
      </c>
      <c r="AO163" s="7">
        <v>0</v>
      </c>
      <c r="AP163" s="30"/>
      <c r="AQ163" s="7">
        <v>0</v>
      </c>
      <c r="AR163" s="7">
        <v>0</v>
      </c>
      <c r="AS163" s="7">
        <v>0</v>
      </c>
      <c r="AT163" s="7">
        <v>0</v>
      </c>
      <c r="AV163" s="7">
        <v>0</v>
      </c>
      <c r="AW163" s="7">
        <v>1</v>
      </c>
      <c r="AX163" s="7">
        <v>1</v>
      </c>
      <c r="AY163" s="7">
        <v>1</v>
      </c>
      <c r="BA163" s="91">
        <v>2</v>
      </c>
      <c r="BB163">
        <v>2</v>
      </c>
      <c r="BC163">
        <v>2</v>
      </c>
      <c r="BD163">
        <v>2</v>
      </c>
      <c r="BF163" s="91">
        <v>2</v>
      </c>
      <c r="BG163">
        <v>3</v>
      </c>
      <c r="BH163">
        <v>3</v>
      </c>
      <c r="BI163" s="30">
        <v>3</v>
      </c>
      <c r="BK163" s="91">
        <v>3</v>
      </c>
      <c r="BL163" s="30">
        <v>3</v>
      </c>
      <c r="BM163" s="30">
        <v>3</v>
      </c>
      <c r="BN163" s="30">
        <v>2</v>
      </c>
    </row>
    <row r="164" spans="2:66" outlineLevel="2" x14ac:dyDescent="0.35">
      <c r="B164" s="2" t="s">
        <v>23</v>
      </c>
      <c r="C164" s="7">
        <v>0</v>
      </c>
      <c r="D164" s="7">
        <v>0</v>
      </c>
      <c r="E164" s="7">
        <v>0</v>
      </c>
      <c r="F164" s="7">
        <v>0</v>
      </c>
      <c r="H164" s="7">
        <v>0</v>
      </c>
      <c r="I164" s="7">
        <v>0</v>
      </c>
      <c r="J164" s="7">
        <v>0</v>
      </c>
      <c r="K164" s="7">
        <v>0</v>
      </c>
      <c r="M164">
        <v>0</v>
      </c>
      <c r="N164">
        <v>0</v>
      </c>
      <c r="O164">
        <v>0</v>
      </c>
      <c r="P164">
        <v>0</v>
      </c>
      <c r="R164" s="7">
        <v>0</v>
      </c>
      <c r="S164" s="7">
        <v>0</v>
      </c>
      <c r="T164" s="7">
        <v>0</v>
      </c>
      <c r="U164" s="7">
        <v>0</v>
      </c>
      <c r="W164" s="7">
        <v>0</v>
      </c>
      <c r="X164" s="7">
        <v>0</v>
      </c>
      <c r="Y164" s="7">
        <v>0</v>
      </c>
      <c r="Z164" s="7">
        <v>0</v>
      </c>
      <c r="AB164" s="7">
        <v>0</v>
      </c>
      <c r="AC164" s="7">
        <v>0</v>
      </c>
      <c r="AD164" s="7">
        <v>0</v>
      </c>
      <c r="AE164" s="7">
        <v>0</v>
      </c>
      <c r="AF164" s="30"/>
      <c r="AG164" s="7">
        <v>0</v>
      </c>
      <c r="AH164" s="7">
        <v>0</v>
      </c>
      <c r="AI164" s="7">
        <v>0</v>
      </c>
      <c r="AJ164" s="7">
        <v>0</v>
      </c>
      <c r="AL164" s="7">
        <v>0</v>
      </c>
      <c r="AM164" s="7">
        <v>0</v>
      </c>
      <c r="AN164" s="7">
        <v>0</v>
      </c>
      <c r="AO164" s="7">
        <v>0</v>
      </c>
      <c r="AP164" s="30"/>
      <c r="AQ164" s="7">
        <v>0</v>
      </c>
      <c r="AR164" s="7">
        <v>0</v>
      </c>
      <c r="AS164" s="7">
        <v>0</v>
      </c>
      <c r="AT164" s="7">
        <v>0</v>
      </c>
      <c r="AV164" s="7">
        <v>0</v>
      </c>
      <c r="AW164" s="7">
        <v>0</v>
      </c>
      <c r="AX164" s="7">
        <v>1</v>
      </c>
      <c r="AY164" s="7">
        <v>1</v>
      </c>
      <c r="BA164" s="91">
        <v>1</v>
      </c>
      <c r="BB164">
        <v>1</v>
      </c>
      <c r="BC164">
        <v>1</v>
      </c>
      <c r="BD164">
        <v>1</v>
      </c>
      <c r="BF164" s="91">
        <v>1</v>
      </c>
      <c r="BG164">
        <v>1</v>
      </c>
      <c r="BH164">
        <v>0</v>
      </c>
      <c r="BI164" s="30">
        <v>0</v>
      </c>
      <c r="BK164" s="91">
        <v>0</v>
      </c>
      <c r="BL164" s="30">
        <v>0</v>
      </c>
      <c r="BM164" s="30">
        <v>0</v>
      </c>
      <c r="BN164" s="30">
        <v>0</v>
      </c>
    </row>
    <row r="165" spans="2:66" outlineLevel="2" x14ac:dyDescent="0.35">
      <c r="B165" s="52" t="s">
        <v>250</v>
      </c>
      <c r="C165" s="7">
        <v>0</v>
      </c>
      <c r="D165" s="7">
        <v>0</v>
      </c>
      <c r="E165" s="7">
        <v>0</v>
      </c>
      <c r="F165" s="7">
        <v>0</v>
      </c>
      <c r="H165" s="7">
        <v>0</v>
      </c>
      <c r="I165" s="7">
        <v>0</v>
      </c>
      <c r="J165" s="7">
        <v>0</v>
      </c>
      <c r="K165" s="7">
        <v>0</v>
      </c>
      <c r="M165" s="7">
        <v>0</v>
      </c>
      <c r="N165" s="7">
        <v>0</v>
      </c>
      <c r="O165" s="7">
        <v>0</v>
      </c>
      <c r="P165" s="7">
        <v>0</v>
      </c>
      <c r="R165" s="7">
        <v>0</v>
      </c>
      <c r="S165" s="7">
        <v>0</v>
      </c>
      <c r="T165" s="7">
        <v>0</v>
      </c>
      <c r="U165" s="7">
        <v>0</v>
      </c>
      <c r="W165" s="7">
        <v>0</v>
      </c>
      <c r="X165" s="7">
        <v>0</v>
      </c>
      <c r="Y165" s="7">
        <v>0</v>
      </c>
      <c r="Z165" s="7">
        <v>0</v>
      </c>
      <c r="AB165" s="7">
        <v>0</v>
      </c>
      <c r="AC165" s="7">
        <v>0</v>
      </c>
      <c r="AD165" s="7">
        <v>0</v>
      </c>
      <c r="AE165" s="7">
        <v>0</v>
      </c>
      <c r="AF165" s="30"/>
      <c r="AG165" s="7">
        <v>0</v>
      </c>
      <c r="AH165" s="7">
        <v>0</v>
      </c>
      <c r="AI165" s="7">
        <v>0</v>
      </c>
      <c r="AJ165" s="7">
        <v>0</v>
      </c>
      <c r="AL165" s="7">
        <v>0</v>
      </c>
      <c r="AM165" s="7">
        <v>0</v>
      </c>
      <c r="AN165" s="7">
        <v>0</v>
      </c>
      <c r="AO165" s="7">
        <v>0</v>
      </c>
      <c r="AP165" s="30"/>
      <c r="AQ165" s="7">
        <v>0</v>
      </c>
      <c r="AR165" s="7">
        <v>0</v>
      </c>
      <c r="AS165" s="7">
        <v>0</v>
      </c>
      <c r="AT165" s="7">
        <v>0</v>
      </c>
      <c r="AV165" s="7">
        <v>0</v>
      </c>
      <c r="AW165" s="7">
        <v>0</v>
      </c>
      <c r="AX165" s="7">
        <v>0</v>
      </c>
      <c r="AY165" s="7">
        <v>0</v>
      </c>
      <c r="BA165" s="91">
        <v>1</v>
      </c>
      <c r="BB165">
        <v>1</v>
      </c>
      <c r="BC165">
        <v>1</v>
      </c>
      <c r="BD165">
        <v>1</v>
      </c>
      <c r="BF165" s="91">
        <v>1</v>
      </c>
      <c r="BG165">
        <v>1</v>
      </c>
      <c r="BH165">
        <v>1</v>
      </c>
      <c r="BI165" s="30">
        <v>1</v>
      </c>
      <c r="BK165" s="91">
        <v>1</v>
      </c>
      <c r="BL165" s="30">
        <v>1</v>
      </c>
      <c r="BM165" s="30">
        <v>1</v>
      </c>
      <c r="BN165" s="30">
        <v>1</v>
      </c>
    </row>
    <row r="166" spans="2:66" outlineLevel="2" x14ac:dyDescent="0.35">
      <c r="B166" s="52" t="s">
        <v>281</v>
      </c>
      <c r="C166" s="7">
        <v>0</v>
      </c>
      <c r="D166" s="7">
        <v>0</v>
      </c>
      <c r="E166" s="7">
        <v>0</v>
      </c>
      <c r="F166" s="7">
        <v>0</v>
      </c>
      <c r="H166" s="7">
        <v>0</v>
      </c>
      <c r="I166" s="7">
        <v>0</v>
      </c>
      <c r="J166" s="7">
        <v>0</v>
      </c>
      <c r="K166" s="7">
        <v>0</v>
      </c>
      <c r="M166" s="7">
        <v>0</v>
      </c>
      <c r="N166" s="7">
        <v>0</v>
      </c>
      <c r="O166" s="7">
        <v>0</v>
      </c>
      <c r="P166" s="7">
        <v>0</v>
      </c>
      <c r="R166" s="7">
        <v>0</v>
      </c>
      <c r="S166" s="7">
        <v>0</v>
      </c>
      <c r="T166" s="7">
        <v>0</v>
      </c>
      <c r="U166" s="7">
        <v>0</v>
      </c>
      <c r="W166" s="7">
        <v>0</v>
      </c>
      <c r="X166" s="7">
        <v>0</v>
      </c>
      <c r="Y166" s="7">
        <v>0</v>
      </c>
      <c r="Z166" s="7">
        <v>0</v>
      </c>
      <c r="AB166" s="7">
        <v>0</v>
      </c>
      <c r="AC166" s="7">
        <v>0</v>
      </c>
      <c r="AD166" s="7">
        <v>0</v>
      </c>
      <c r="AE166" s="7">
        <v>0</v>
      </c>
      <c r="AF166" s="30"/>
      <c r="AG166" s="7">
        <v>0</v>
      </c>
      <c r="AH166" s="7">
        <v>0</v>
      </c>
      <c r="AI166" s="7">
        <v>0</v>
      </c>
      <c r="AJ166" s="7">
        <v>0</v>
      </c>
      <c r="AL166" s="7">
        <v>0</v>
      </c>
      <c r="AM166" s="7">
        <v>0</v>
      </c>
      <c r="AN166" s="7">
        <v>0</v>
      </c>
      <c r="AO166" s="7">
        <v>0</v>
      </c>
      <c r="AP166" s="30"/>
      <c r="AQ166" s="7">
        <v>0</v>
      </c>
      <c r="AR166" s="7">
        <v>0</v>
      </c>
      <c r="AS166" s="7">
        <v>0</v>
      </c>
      <c r="AT166" s="7">
        <v>0</v>
      </c>
      <c r="AV166" s="7">
        <v>0</v>
      </c>
      <c r="AW166" s="7">
        <v>0</v>
      </c>
      <c r="AX166" s="7">
        <v>0</v>
      </c>
      <c r="AY166" s="7">
        <v>0</v>
      </c>
      <c r="BA166" s="91">
        <v>0</v>
      </c>
      <c r="BB166">
        <v>0</v>
      </c>
      <c r="BC166">
        <v>0</v>
      </c>
      <c r="BD166">
        <v>0</v>
      </c>
      <c r="BF166" s="91">
        <v>0</v>
      </c>
      <c r="BG166">
        <v>0</v>
      </c>
      <c r="BH166">
        <v>0</v>
      </c>
      <c r="BI166" s="30">
        <v>0</v>
      </c>
      <c r="BK166" s="91">
        <v>0</v>
      </c>
      <c r="BL166" s="30">
        <v>0</v>
      </c>
      <c r="BM166" s="149">
        <v>1</v>
      </c>
      <c r="BN166" s="30">
        <v>2</v>
      </c>
    </row>
    <row r="167" spans="2:66" x14ac:dyDescent="0.35">
      <c r="B167" s="30"/>
      <c r="C167" s="30"/>
      <c r="D167" s="30"/>
      <c r="E167" s="30"/>
      <c r="F167" s="30"/>
    </row>
    <row r="168" spans="2:66" x14ac:dyDescent="0.35">
      <c r="B168" s="30"/>
      <c r="C168" s="30"/>
      <c r="D168" s="30"/>
      <c r="E168" s="30"/>
      <c r="F168" s="30"/>
    </row>
    <row r="169" spans="2:66" x14ac:dyDescent="0.35">
      <c r="B169" s="39"/>
      <c r="C169" s="103" t="s">
        <v>35</v>
      </c>
      <c r="D169" s="103" t="s">
        <v>36</v>
      </c>
      <c r="E169" s="103" t="s">
        <v>37</v>
      </c>
      <c r="F169" s="103" t="s">
        <v>38</v>
      </c>
      <c r="G169" s="79"/>
      <c r="H169" s="103" t="s">
        <v>39</v>
      </c>
      <c r="I169" s="103" t="s">
        <v>40</v>
      </c>
      <c r="J169" s="103" t="s">
        <v>41</v>
      </c>
      <c r="K169" s="103" t="s">
        <v>42</v>
      </c>
      <c r="L169" s="79"/>
      <c r="M169" s="41" t="s">
        <v>43</v>
      </c>
      <c r="N169" s="41" t="s">
        <v>44</v>
      </c>
      <c r="O169" s="41" t="s">
        <v>45</v>
      </c>
      <c r="P169" s="41" t="s">
        <v>46</v>
      </c>
      <c r="Q169" s="40"/>
      <c r="R169" s="41" t="s">
        <v>47</v>
      </c>
      <c r="S169" s="41" t="s">
        <v>48</v>
      </c>
      <c r="T169" s="41" t="s">
        <v>49</v>
      </c>
      <c r="U169" s="41" t="s">
        <v>50</v>
      </c>
      <c r="V169" s="40"/>
      <c r="W169" s="41" t="s">
        <v>51</v>
      </c>
      <c r="X169" s="41" t="s">
        <v>52</v>
      </c>
      <c r="Y169" s="41" t="s">
        <v>53</v>
      </c>
      <c r="Z169" s="41" t="s">
        <v>54</v>
      </c>
      <c r="AA169" s="40"/>
      <c r="AB169" s="41" t="s">
        <v>55</v>
      </c>
      <c r="AC169" s="41" t="s">
        <v>58</v>
      </c>
      <c r="AD169" s="41" t="s">
        <v>59</v>
      </c>
      <c r="AE169" s="41" t="s">
        <v>60</v>
      </c>
      <c r="AF169" s="40"/>
      <c r="AG169" s="41" t="s">
        <v>61</v>
      </c>
      <c r="AH169" s="41" t="s">
        <v>56</v>
      </c>
      <c r="AI169" s="41" t="s">
        <v>62</v>
      </c>
      <c r="AJ169" s="41" t="s">
        <v>63</v>
      </c>
      <c r="AK169" s="40"/>
      <c r="AL169" s="41" t="s">
        <v>64</v>
      </c>
      <c r="AM169" s="41" t="s">
        <v>65</v>
      </c>
      <c r="AN169" s="41" t="s">
        <v>57</v>
      </c>
      <c r="AO169" s="41" t="s">
        <v>66</v>
      </c>
      <c r="AP169" s="40"/>
      <c r="AQ169" s="41" t="s">
        <v>67</v>
      </c>
      <c r="AR169" s="41" t="s">
        <v>68</v>
      </c>
      <c r="AS169" s="41" t="s">
        <v>69</v>
      </c>
      <c r="AT169" s="41" t="s">
        <v>70</v>
      </c>
      <c r="AU169" s="40"/>
      <c r="AV169" s="41" t="s">
        <v>71</v>
      </c>
      <c r="AW169" s="41" t="s">
        <v>72</v>
      </c>
      <c r="AX169" s="41" t="s">
        <v>73</v>
      </c>
      <c r="AY169" s="41" t="s">
        <v>74</v>
      </c>
      <c r="BA169" s="41" t="s">
        <v>249</v>
      </c>
      <c r="BB169" s="41" t="s">
        <v>252</v>
      </c>
      <c r="BC169" s="41" t="s">
        <v>253</v>
      </c>
      <c r="BD169" s="103" t="s">
        <v>254</v>
      </c>
      <c r="BF169" s="41" t="s">
        <v>258</v>
      </c>
      <c r="BG169" s="41" t="s">
        <v>259</v>
      </c>
      <c r="BH169" s="41" t="s">
        <v>263</v>
      </c>
      <c r="BI169" s="41" t="s">
        <v>271</v>
      </c>
      <c r="BK169" s="41" t="s">
        <v>274</v>
      </c>
      <c r="BL169" s="41" t="s">
        <v>277</v>
      </c>
      <c r="BM169" s="41" t="s">
        <v>279</v>
      </c>
      <c r="BN169" s="103" t="s">
        <v>283</v>
      </c>
    </row>
    <row r="170" spans="2:66" x14ac:dyDescent="0.35">
      <c r="B170" s="4" t="s">
        <v>27</v>
      </c>
      <c r="C170" s="5">
        <v>56</v>
      </c>
      <c r="D170" s="5">
        <v>48</v>
      </c>
      <c r="E170" s="5">
        <v>53</v>
      </c>
      <c r="F170" s="5">
        <v>43</v>
      </c>
      <c r="H170" s="5">
        <f t="shared" ref="H170:H182" si="253">H136-C136</f>
        <v>47</v>
      </c>
      <c r="I170" s="5">
        <f t="shared" ref="I170:I182" si="254">I136-D136</f>
        <v>72</v>
      </c>
      <c r="J170" s="5">
        <f t="shared" ref="J170:J182" si="255">J136-E136</f>
        <v>66</v>
      </c>
      <c r="K170" s="5">
        <f t="shared" ref="K170:K182" si="256">K136-F136</f>
        <v>72</v>
      </c>
      <c r="M170" s="5">
        <f t="shared" ref="M170:M182" si="257">M136-H136</f>
        <v>77</v>
      </c>
      <c r="N170" s="5">
        <f t="shared" ref="N170:N182" si="258">N136-I136</f>
        <v>92</v>
      </c>
      <c r="O170" s="5">
        <f t="shared" ref="O170:O182" si="259">O136-J136</f>
        <v>88</v>
      </c>
      <c r="P170" s="5">
        <f t="shared" ref="P170:P182" si="260">P136-K136</f>
        <v>292</v>
      </c>
      <c r="Q170" s="30"/>
      <c r="R170" s="5">
        <f t="shared" ref="R170:R182" si="261">R136-M136</f>
        <v>293</v>
      </c>
      <c r="S170" s="5">
        <f t="shared" ref="S170:S182" si="262">S136-N136</f>
        <v>389</v>
      </c>
      <c r="T170" s="5">
        <f t="shared" ref="T170:T182" si="263">T136-O136</f>
        <v>377</v>
      </c>
      <c r="U170" s="5">
        <f t="shared" ref="U170:U182" si="264">U136-P136</f>
        <v>229</v>
      </c>
      <c r="V170" s="30"/>
      <c r="W170" s="5">
        <f t="shared" ref="W170:W182" si="265">W136-R136</f>
        <v>231</v>
      </c>
      <c r="X170" s="5">
        <f t="shared" ref="X170:X182" si="266">X136-S136</f>
        <v>101</v>
      </c>
      <c r="Y170" s="5">
        <f t="shared" ref="Y170:Y182" si="267">Y136-T136</f>
        <v>128</v>
      </c>
      <c r="Z170" s="5">
        <f t="shared" ref="Z170:Z182" si="268">Z136-U136</f>
        <v>78</v>
      </c>
      <c r="AA170" s="30"/>
      <c r="AB170" s="5">
        <f t="shared" ref="AB170:AB182" si="269">AB136-W136</f>
        <v>-37</v>
      </c>
      <c r="AC170" s="5">
        <f t="shared" ref="AC170:AC182" si="270">AC136-X136</f>
        <v>-10</v>
      </c>
      <c r="AD170" s="5">
        <f t="shared" ref="AD170:AD182" si="271">AD136-Y136</f>
        <v>-37</v>
      </c>
      <c r="AE170" s="5">
        <f t="shared" ref="AE170:AE182" si="272">AE136-Z136</f>
        <v>-26</v>
      </c>
      <c r="AF170" s="30"/>
      <c r="AG170" s="5">
        <f t="shared" ref="AG170:AG182" si="273">AG136-AB136</f>
        <v>92</v>
      </c>
      <c r="AH170" s="5">
        <f t="shared" ref="AH170:AH182" si="274">AH136-AC136</f>
        <v>146</v>
      </c>
      <c r="AI170" s="5">
        <f t="shared" ref="AI170:AI182" si="275">AI136-AD136</f>
        <v>154</v>
      </c>
      <c r="AJ170" s="5">
        <f t="shared" ref="AJ170:AJ182" si="276">AJ136-AE136</f>
        <v>184</v>
      </c>
      <c r="AK170" s="30"/>
      <c r="AL170" s="5">
        <f t="shared" ref="AL170:AL182" si="277">AL136-AG136</f>
        <v>188</v>
      </c>
      <c r="AM170" s="5">
        <f t="shared" ref="AM170:AM182" si="278">AM136-AH136</f>
        <v>206</v>
      </c>
      <c r="AN170" s="5">
        <f t="shared" ref="AN170:AN182" si="279">AN136-AI136</f>
        <v>195</v>
      </c>
      <c r="AO170" s="5">
        <f t="shared" ref="AO170:AO182" si="280">AO136-AJ136</f>
        <v>243</v>
      </c>
      <c r="AP170" s="30"/>
      <c r="AQ170" s="5">
        <f t="shared" ref="AQ170:AQ182" si="281">AQ136-AL136</f>
        <v>229</v>
      </c>
      <c r="AR170" s="5">
        <f t="shared" ref="AR170:AR182" si="282">AR136-AM136</f>
        <v>265</v>
      </c>
      <c r="AS170" s="5">
        <f t="shared" ref="AS170:AS182" si="283">AS136-AN136</f>
        <v>251</v>
      </c>
      <c r="AT170" s="5">
        <f t="shared" ref="AT170:AT182" si="284">AT136-AO136</f>
        <v>196</v>
      </c>
      <c r="AU170" s="30"/>
      <c r="AV170" s="5">
        <f t="shared" ref="AV170:AV182" si="285">AV136-AQ136</f>
        <v>192</v>
      </c>
      <c r="AW170" s="5">
        <f t="shared" ref="AW170:AW182" si="286">AW136-AR136</f>
        <v>112</v>
      </c>
      <c r="AX170" s="5">
        <f t="shared" ref="AX170:AX182" si="287">AX136-AS136</f>
        <v>121</v>
      </c>
      <c r="AY170" s="5">
        <f t="shared" ref="AY170:AY182" si="288">AY136-AT136</f>
        <v>111</v>
      </c>
      <c r="BA170" s="5">
        <f t="shared" ref="BA170:BA182" si="289">BA136-AV136</f>
        <v>116</v>
      </c>
      <c r="BB170" s="5">
        <f t="shared" ref="BB170:BB182" si="290">BB136-AW136</f>
        <v>92</v>
      </c>
      <c r="BC170" s="5">
        <f t="shared" ref="BC170:BC182" si="291">BC136-AX136</f>
        <v>94</v>
      </c>
      <c r="BD170" s="5">
        <f t="shared" ref="BD170:BD182" si="292">BD136-AY136</f>
        <v>76</v>
      </c>
      <c r="BF170" s="5">
        <v>30</v>
      </c>
      <c r="BG170" s="5">
        <v>24</v>
      </c>
      <c r="BH170" s="5">
        <v>15</v>
      </c>
      <c r="BI170" s="5">
        <v>40</v>
      </c>
      <c r="BK170" s="5">
        <v>57</v>
      </c>
      <c r="BL170" s="5">
        <v>46</v>
      </c>
      <c r="BM170" s="5">
        <v>31</v>
      </c>
      <c r="BN170" s="5">
        <v>22</v>
      </c>
    </row>
    <row r="171" spans="2:66" outlineLevel="1" x14ac:dyDescent="0.35">
      <c r="B171" s="3" t="s">
        <v>1</v>
      </c>
      <c r="C171" s="30">
        <v>41</v>
      </c>
      <c r="D171" s="30">
        <v>29</v>
      </c>
      <c r="E171" s="30">
        <v>30</v>
      </c>
      <c r="F171" s="30">
        <v>17</v>
      </c>
      <c r="H171" s="87">
        <f t="shared" si="253"/>
        <v>21</v>
      </c>
      <c r="I171" s="87">
        <f t="shared" si="254"/>
        <v>47</v>
      </c>
      <c r="J171" s="87">
        <f t="shared" si="255"/>
        <v>42</v>
      </c>
      <c r="K171" s="87">
        <f t="shared" si="256"/>
        <v>55</v>
      </c>
      <c r="M171" s="87">
        <f t="shared" si="257"/>
        <v>62</v>
      </c>
      <c r="N171" s="87">
        <f t="shared" si="258"/>
        <v>70</v>
      </c>
      <c r="O171" s="87">
        <f t="shared" si="259"/>
        <v>65</v>
      </c>
      <c r="P171" s="87">
        <f t="shared" si="260"/>
        <v>259</v>
      </c>
      <c r="Q171" s="30"/>
      <c r="R171" s="87">
        <f t="shared" si="261"/>
        <v>255</v>
      </c>
      <c r="S171" s="87">
        <f t="shared" si="262"/>
        <v>355</v>
      </c>
      <c r="T171" s="87">
        <f t="shared" si="263"/>
        <v>350</v>
      </c>
      <c r="U171" s="87">
        <f t="shared" si="264"/>
        <v>204</v>
      </c>
      <c r="V171" s="30"/>
      <c r="W171" s="87">
        <f t="shared" si="265"/>
        <v>207</v>
      </c>
      <c r="X171" s="87">
        <f t="shared" si="266"/>
        <v>82</v>
      </c>
      <c r="Y171" s="87">
        <f t="shared" si="267"/>
        <v>101</v>
      </c>
      <c r="Z171" s="87">
        <f t="shared" si="268"/>
        <v>62</v>
      </c>
      <c r="AA171" s="30"/>
      <c r="AB171" s="87">
        <f t="shared" si="269"/>
        <v>-51</v>
      </c>
      <c r="AC171" s="87">
        <f t="shared" si="270"/>
        <v>-25</v>
      </c>
      <c r="AD171" s="87">
        <f t="shared" si="271"/>
        <v>-60</v>
      </c>
      <c r="AE171" s="87">
        <f t="shared" si="272"/>
        <v>-61</v>
      </c>
      <c r="AF171" s="30"/>
      <c r="AG171" s="87">
        <f t="shared" si="273"/>
        <v>54</v>
      </c>
      <c r="AH171" s="87">
        <f t="shared" si="274"/>
        <v>71</v>
      </c>
      <c r="AI171" s="87">
        <f t="shared" si="275"/>
        <v>78</v>
      </c>
      <c r="AJ171" s="87">
        <f t="shared" si="276"/>
        <v>100</v>
      </c>
      <c r="AK171" s="30"/>
      <c r="AL171" s="87">
        <f t="shared" si="277"/>
        <v>105</v>
      </c>
      <c r="AM171" s="87">
        <f t="shared" si="278"/>
        <v>136</v>
      </c>
      <c r="AN171" s="87">
        <f t="shared" si="279"/>
        <v>132</v>
      </c>
      <c r="AO171" s="87">
        <f t="shared" si="280"/>
        <v>167</v>
      </c>
      <c r="AP171" s="30"/>
      <c r="AQ171" s="87">
        <f t="shared" si="281"/>
        <v>144</v>
      </c>
      <c r="AR171" s="87">
        <f t="shared" si="282"/>
        <v>163</v>
      </c>
      <c r="AS171" s="87">
        <f t="shared" si="283"/>
        <v>146</v>
      </c>
      <c r="AT171" s="87">
        <f t="shared" si="284"/>
        <v>99</v>
      </c>
      <c r="AU171" s="30"/>
      <c r="AV171" s="87">
        <f t="shared" si="285"/>
        <v>102</v>
      </c>
      <c r="AW171" s="87">
        <f t="shared" si="286"/>
        <v>56</v>
      </c>
      <c r="AX171" s="87">
        <f t="shared" si="287"/>
        <v>67</v>
      </c>
      <c r="AY171" s="87">
        <f t="shared" si="288"/>
        <v>69</v>
      </c>
      <c r="BA171" s="87">
        <f t="shared" si="289"/>
        <v>77</v>
      </c>
      <c r="BB171" s="87">
        <f t="shared" si="290"/>
        <v>50</v>
      </c>
      <c r="BC171" s="87">
        <f t="shared" si="291"/>
        <v>39</v>
      </c>
      <c r="BD171" s="87">
        <f t="shared" si="292"/>
        <v>33</v>
      </c>
      <c r="BF171" s="87">
        <v>-12</v>
      </c>
      <c r="BG171" s="87">
        <v>-18</v>
      </c>
      <c r="BH171" s="87">
        <v>-10</v>
      </c>
      <c r="BI171" s="87">
        <v>-28</v>
      </c>
      <c r="BK171" s="87">
        <v>-12</v>
      </c>
      <c r="BL171" s="87">
        <v>-24</v>
      </c>
      <c r="BM171" s="87">
        <v>-37</v>
      </c>
      <c r="BN171" s="6">
        <v>-27</v>
      </c>
    </row>
    <row r="172" spans="2:66" outlineLevel="2" x14ac:dyDescent="0.35">
      <c r="B172" s="2" t="s">
        <v>2</v>
      </c>
      <c r="C172" s="30">
        <v>35</v>
      </c>
      <c r="D172" s="30">
        <v>23</v>
      </c>
      <c r="E172" s="30">
        <v>25</v>
      </c>
      <c r="F172" s="30">
        <v>11</v>
      </c>
      <c r="H172" s="88">
        <f t="shared" si="253"/>
        <v>17</v>
      </c>
      <c r="I172" s="88">
        <f t="shared" si="254"/>
        <v>45</v>
      </c>
      <c r="J172" s="88">
        <f t="shared" si="255"/>
        <v>40</v>
      </c>
      <c r="K172" s="88">
        <f t="shared" si="256"/>
        <v>53</v>
      </c>
      <c r="M172" s="88">
        <f t="shared" si="257"/>
        <v>57</v>
      </c>
      <c r="N172" s="88">
        <f t="shared" si="258"/>
        <v>63</v>
      </c>
      <c r="O172" s="88">
        <f t="shared" si="259"/>
        <v>58</v>
      </c>
      <c r="P172" s="88">
        <f t="shared" si="260"/>
        <v>227</v>
      </c>
      <c r="Q172" s="30"/>
      <c r="R172" s="88">
        <f t="shared" si="261"/>
        <v>230</v>
      </c>
      <c r="S172" s="88">
        <f t="shared" si="262"/>
        <v>329</v>
      </c>
      <c r="T172" s="88">
        <f t="shared" si="263"/>
        <v>324</v>
      </c>
      <c r="U172" s="88">
        <f t="shared" si="264"/>
        <v>205</v>
      </c>
      <c r="V172" s="30"/>
      <c r="W172" s="88">
        <f t="shared" si="265"/>
        <v>204</v>
      </c>
      <c r="X172" s="88">
        <f t="shared" si="266"/>
        <v>86</v>
      </c>
      <c r="Y172" s="88">
        <f t="shared" si="267"/>
        <v>104</v>
      </c>
      <c r="Z172" s="88">
        <f t="shared" si="268"/>
        <v>65</v>
      </c>
      <c r="AA172" s="30"/>
      <c r="AB172" s="88">
        <f t="shared" si="269"/>
        <v>-46</v>
      </c>
      <c r="AC172" s="88">
        <f t="shared" si="270"/>
        <v>-23</v>
      </c>
      <c r="AD172" s="88">
        <f t="shared" si="271"/>
        <v>-55</v>
      </c>
      <c r="AE172" s="88">
        <f t="shared" si="272"/>
        <v>-56</v>
      </c>
      <c r="AF172" s="30"/>
      <c r="AG172" s="88">
        <f t="shared" si="273"/>
        <v>53</v>
      </c>
      <c r="AH172" s="88">
        <f t="shared" si="274"/>
        <v>66</v>
      </c>
      <c r="AI172" s="88">
        <f t="shared" si="275"/>
        <v>70</v>
      </c>
      <c r="AJ172" s="88">
        <f t="shared" si="276"/>
        <v>86</v>
      </c>
      <c r="AK172" s="30"/>
      <c r="AL172" s="88">
        <f t="shared" si="277"/>
        <v>89</v>
      </c>
      <c r="AM172" s="88">
        <f t="shared" si="278"/>
        <v>120</v>
      </c>
      <c r="AN172" s="88">
        <f t="shared" si="279"/>
        <v>115</v>
      </c>
      <c r="AO172" s="88">
        <f t="shared" si="280"/>
        <v>141</v>
      </c>
      <c r="AP172" s="30"/>
      <c r="AQ172" s="88">
        <f t="shared" si="281"/>
        <v>126</v>
      </c>
      <c r="AR172" s="88">
        <f t="shared" si="282"/>
        <v>115</v>
      </c>
      <c r="AS172" s="88">
        <f t="shared" si="283"/>
        <v>98</v>
      </c>
      <c r="AT172" s="88">
        <f t="shared" si="284"/>
        <v>57</v>
      </c>
      <c r="AU172" s="30"/>
      <c r="AV172" s="88">
        <f t="shared" si="285"/>
        <v>51</v>
      </c>
      <c r="AW172" s="88">
        <f t="shared" si="286"/>
        <v>38</v>
      </c>
      <c r="AX172" s="88">
        <f t="shared" si="287"/>
        <v>43</v>
      </c>
      <c r="AY172" s="88">
        <f t="shared" si="288"/>
        <v>43</v>
      </c>
      <c r="BA172" s="88">
        <f t="shared" si="289"/>
        <v>58</v>
      </c>
      <c r="BB172" s="88">
        <f t="shared" si="290"/>
        <v>32</v>
      </c>
      <c r="BC172" s="88">
        <f t="shared" si="291"/>
        <v>30</v>
      </c>
      <c r="BD172" s="88">
        <f t="shared" si="292"/>
        <v>31</v>
      </c>
      <c r="BF172" s="88">
        <v>-8</v>
      </c>
      <c r="BG172" s="88">
        <v>-15</v>
      </c>
      <c r="BH172" s="88">
        <v>-8</v>
      </c>
      <c r="BI172" s="88">
        <v>-27</v>
      </c>
      <c r="BK172" s="88">
        <v>-10</v>
      </c>
      <c r="BL172" s="88">
        <v>-28</v>
      </c>
      <c r="BM172" s="88">
        <v>-42</v>
      </c>
      <c r="BN172" s="91">
        <v>-31</v>
      </c>
    </row>
    <row r="173" spans="2:66" outlineLevel="2" x14ac:dyDescent="0.35">
      <c r="B173" s="2" t="s">
        <v>3</v>
      </c>
      <c r="C173" s="30">
        <v>6</v>
      </c>
      <c r="D173" s="30">
        <v>5</v>
      </c>
      <c r="E173" s="30">
        <v>4</v>
      </c>
      <c r="F173" s="30">
        <v>4</v>
      </c>
      <c r="H173" s="88">
        <f t="shared" si="253"/>
        <v>2</v>
      </c>
      <c r="I173" s="88">
        <f t="shared" si="254"/>
        <v>1</v>
      </c>
      <c r="J173" s="88">
        <f t="shared" si="255"/>
        <v>1</v>
      </c>
      <c r="K173" s="88">
        <f t="shared" si="256"/>
        <v>2</v>
      </c>
      <c r="M173" s="88">
        <f t="shared" si="257"/>
        <v>5</v>
      </c>
      <c r="N173" s="88">
        <f t="shared" si="258"/>
        <v>6</v>
      </c>
      <c r="O173" s="88">
        <f t="shared" si="259"/>
        <v>6</v>
      </c>
      <c r="P173" s="88">
        <f t="shared" si="260"/>
        <v>17</v>
      </c>
      <c r="Q173" s="30"/>
      <c r="R173" s="88">
        <f t="shared" si="261"/>
        <v>14</v>
      </c>
      <c r="S173" s="88">
        <f t="shared" si="262"/>
        <v>13</v>
      </c>
      <c r="T173" s="88">
        <f t="shared" si="263"/>
        <v>13</v>
      </c>
      <c r="U173" s="88">
        <f t="shared" si="264"/>
        <v>0</v>
      </c>
      <c r="V173" s="30"/>
      <c r="W173" s="88">
        <f t="shared" si="265"/>
        <v>-1</v>
      </c>
      <c r="X173" s="88">
        <f t="shared" si="266"/>
        <v>-3</v>
      </c>
      <c r="Y173" s="88">
        <f t="shared" si="267"/>
        <v>-1</v>
      </c>
      <c r="Z173" s="88">
        <f t="shared" si="268"/>
        <v>-2</v>
      </c>
      <c r="AA173" s="30"/>
      <c r="AB173" s="88">
        <f t="shared" si="269"/>
        <v>-2</v>
      </c>
      <c r="AC173" s="88">
        <f t="shared" si="270"/>
        <v>-1</v>
      </c>
      <c r="AD173" s="88">
        <f t="shared" si="271"/>
        <v>-5</v>
      </c>
      <c r="AE173" s="88">
        <f t="shared" si="272"/>
        <v>-4</v>
      </c>
      <c r="AF173" s="30"/>
      <c r="AG173" s="88">
        <f t="shared" si="273"/>
        <v>1</v>
      </c>
      <c r="AH173" s="88">
        <f t="shared" si="274"/>
        <v>4</v>
      </c>
      <c r="AI173" s="88">
        <f t="shared" si="275"/>
        <v>6</v>
      </c>
      <c r="AJ173" s="88">
        <f t="shared" si="276"/>
        <v>11</v>
      </c>
      <c r="AK173" s="30"/>
      <c r="AL173" s="88">
        <f t="shared" si="277"/>
        <v>11</v>
      </c>
      <c r="AM173" s="88">
        <f t="shared" si="278"/>
        <v>12</v>
      </c>
      <c r="AN173" s="88">
        <f t="shared" si="279"/>
        <v>14</v>
      </c>
      <c r="AO173" s="88">
        <f t="shared" si="280"/>
        <v>23</v>
      </c>
      <c r="AP173" s="30"/>
      <c r="AQ173" s="88">
        <f t="shared" si="281"/>
        <v>17</v>
      </c>
      <c r="AR173" s="88">
        <f t="shared" si="282"/>
        <v>15</v>
      </c>
      <c r="AS173" s="88">
        <f t="shared" si="283"/>
        <v>15</v>
      </c>
      <c r="AT173" s="88">
        <f t="shared" si="284"/>
        <v>7</v>
      </c>
      <c r="AU173" s="30"/>
      <c r="AV173" s="88">
        <f t="shared" si="285"/>
        <v>14</v>
      </c>
      <c r="AW173" s="88">
        <f t="shared" si="286"/>
        <v>13</v>
      </c>
      <c r="AX173" s="88">
        <f t="shared" si="287"/>
        <v>15</v>
      </c>
      <c r="AY173" s="88">
        <f t="shared" si="288"/>
        <v>7</v>
      </c>
      <c r="BA173" s="88">
        <f t="shared" si="289"/>
        <v>2</v>
      </c>
      <c r="BB173" s="88">
        <f t="shared" si="290"/>
        <v>2</v>
      </c>
      <c r="BC173" s="88">
        <f t="shared" si="291"/>
        <v>-3</v>
      </c>
      <c r="BD173" s="88">
        <f t="shared" si="292"/>
        <v>0</v>
      </c>
      <c r="BF173" s="88">
        <v>0</v>
      </c>
      <c r="BG173" s="88">
        <v>0</v>
      </c>
      <c r="BH173" s="88">
        <v>0</v>
      </c>
      <c r="BI173" s="88">
        <v>3</v>
      </c>
      <c r="BK173" s="88">
        <v>-2</v>
      </c>
      <c r="BL173" s="88">
        <v>0</v>
      </c>
      <c r="BM173" s="88">
        <v>2</v>
      </c>
      <c r="BN173" s="149">
        <v>-1</v>
      </c>
    </row>
    <row r="174" spans="2:66" outlineLevel="2" x14ac:dyDescent="0.35">
      <c r="B174" s="2" t="s">
        <v>4</v>
      </c>
      <c r="C174" s="30">
        <v>0</v>
      </c>
      <c r="D174" s="30">
        <v>0</v>
      </c>
      <c r="E174" s="30">
        <v>0</v>
      </c>
      <c r="F174" s="30">
        <v>0</v>
      </c>
      <c r="H174" s="88">
        <f t="shared" si="253"/>
        <v>0</v>
      </c>
      <c r="I174" s="88">
        <f t="shared" si="254"/>
        <v>0</v>
      </c>
      <c r="J174" s="88">
        <f t="shared" si="255"/>
        <v>0</v>
      </c>
      <c r="K174" s="88">
        <f t="shared" si="256"/>
        <v>0</v>
      </c>
      <c r="M174" s="88">
        <f t="shared" si="257"/>
        <v>0</v>
      </c>
      <c r="N174" s="88">
        <f t="shared" si="258"/>
        <v>0</v>
      </c>
      <c r="O174" s="88">
        <f t="shared" si="259"/>
        <v>0</v>
      </c>
      <c r="P174" s="88">
        <f t="shared" si="260"/>
        <v>12</v>
      </c>
      <c r="Q174" s="30"/>
      <c r="R174" s="88">
        <f t="shared" si="261"/>
        <v>8</v>
      </c>
      <c r="S174" s="88">
        <f t="shared" si="262"/>
        <v>11</v>
      </c>
      <c r="T174" s="88">
        <f t="shared" si="263"/>
        <v>11</v>
      </c>
      <c r="U174" s="88">
        <f t="shared" si="264"/>
        <v>-1</v>
      </c>
      <c r="V174" s="30"/>
      <c r="W174" s="88">
        <f t="shared" si="265"/>
        <v>4</v>
      </c>
      <c r="X174" s="88">
        <f t="shared" si="266"/>
        <v>0</v>
      </c>
      <c r="Y174" s="88">
        <f t="shared" si="267"/>
        <v>-1</v>
      </c>
      <c r="Z174" s="88">
        <f t="shared" si="268"/>
        <v>0</v>
      </c>
      <c r="AA174" s="30"/>
      <c r="AB174" s="88">
        <f t="shared" si="269"/>
        <v>-2</v>
      </c>
      <c r="AC174" s="88">
        <f t="shared" si="270"/>
        <v>-1</v>
      </c>
      <c r="AD174" s="88">
        <f t="shared" si="271"/>
        <v>0</v>
      </c>
      <c r="AE174" s="88">
        <f t="shared" si="272"/>
        <v>-1</v>
      </c>
      <c r="AF174" s="30"/>
      <c r="AG174" s="88">
        <f t="shared" si="273"/>
        <v>0</v>
      </c>
      <c r="AH174" s="88">
        <f t="shared" si="274"/>
        <v>1</v>
      </c>
      <c r="AI174" s="88">
        <f t="shared" si="275"/>
        <v>1</v>
      </c>
      <c r="AJ174" s="88">
        <f t="shared" si="276"/>
        <v>2</v>
      </c>
      <c r="AK174" s="30"/>
      <c r="AL174" s="88">
        <f t="shared" si="277"/>
        <v>3</v>
      </c>
      <c r="AM174" s="88">
        <f t="shared" si="278"/>
        <v>2</v>
      </c>
      <c r="AN174" s="88">
        <f t="shared" si="279"/>
        <v>2</v>
      </c>
      <c r="AO174" s="88">
        <f t="shared" si="280"/>
        <v>1</v>
      </c>
      <c r="AP174" s="30"/>
      <c r="AQ174" s="88">
        <f t="shared" si="281"/>
        <v>0</v>
      </c>
      <c r="AR174" s="88">
        <f t="shared" si="282"/>
        <v>32</v>
      </c>
      <c r="AS174" s="88">
        <f t="shared" si="283"/>
        <v>32</v>
      </c>
      <c r="AT174" s="88">
        <f t="shared" si="284"/>
        <v>35</v>
      </c>
      <c r="AU174" s="30"/>
      <c r="AV174" s="88">
        <f t="shared" si="285"/>
        <v>37</v>
      </c>
      <c r="AW174" s="88">
        <f t="shared" si="286"/>
        <v>5</v>
      </c>
      <c r="AX174" s="88">
        <f t="shared" si="287"/>
        <v>10</v>
      </c>
      <c r="AY174" s="88">
        <f t="shared" si="288"/>
        <v>13</v>
      </c>
      <c r="BA174" s="88">
        <f t="shared" si="289"/>
        <v>11</v>
      </c>
      <c r="BB174" s="88">
        <f t="shared" si="290"/>
        <v>11</v>
      </c>
      <c r="BC174" s="88">
        <f t="shared" si="291"/>
        <v>6</v>
      </c>
      <c r="BD174" s="88">
        <f t="shared" si="292"/>
        <v>1</v>
      </c>
      <c r="BF174" s="88">
        <v>-3</v>
      </c>
      <c r="BG174" s="88">
        <v>-4</v>
      </c>
      <c r="BH174" s="88">
        <v>-5</v>
      </c>
      <c r="BI174" s="88">
        <v>-5</v>
      </c>
      <c r="BK174" s="88">
        <v>-2</v>
      </c>
      <c r="BL174" s="88">
        <v>1</v>
      </c>
      <c r="BM174" s="88">
        <v>-1</v>
      </c>
      <c r="BN174" s="149">
        <v>-1</v>
      </c>
    </row>
    <row r="175" spans="2:66" outlineLevel="2" x14ac:dyDescent="0.35">
      <c r="B175" s="2" t="s">
        <v>5</v>
      </c>
      <c r="C175" s="30">
        <v>0</v>
      </c>
      <c r="D175" s="30">
        <v>1</v>
      </c>
      <c r="E175" s="30">
        <v>1</v>
      </c>
      <c r="F175" s="30">
        <v>2</v>
      </c>
      <c r="H175" s="88">
        <f t="shared" si="253"/>
        <v>2</v>
      </c>
      <c r="I175" s="88">
        <f t="shared" si="254"/>
        <v>1</v>
      </c>
      <c r="J175" s="88">
        <f t="shared" si="255"/>
        <v>1</v>
      </c>
      <c r="K175" s="88">
        <f t="shared" si="256"/>
        <v>0</v>
      </c>
      <c r="M175" s="88">
        <f t="shared" si="257"/>
        <v>0</v>
      </c>
      <c r="N175" s="88">
        <f t="shared" si="258"/>
        <v>1</v>
      </c>
      <c r="O175" s="88">
        <f t="shared" si="259"/>
        <v>1</v>
      </c>
      <c r="P175" s="88">
        <f t="shared" si="260"/>
        <v>3</v>
      </c>
      <c r="Q175" s="30"/>
      <c r="R175" s="88">
        <f t="shared" si="261"/>
        <v>3</v>
      </c>
      <c r="S175" s="88">
        <f t="shared" si="262"/>
        <v>2</v>
      </c>
      <c r="T175" s="88">
        <f t="shared" si="263"/>
        <v>2</v>
      </c>
      <c r="U175" s="88">
        <f t="shared" si="264"/>
        <v>0</v>
      </c>
      <c r="V175" s="30"/>
      <c r="W175" s="88">
        <f t="shared" si="265"/>
        <v>0</v>
      </c>
      <c r="X175" s="88">
        <f t="shared" si="266"/>
        <v>-1</v>
      </c>
      <c r="Y175" s="88">
        <f t="shared" si="267"/>
        <v>-1</v>
      </c>
      <c r="Z175" s="88">
        <f t="shared" si="268"/>
        <v>-1</v>
      </c>
      <c r="AA175" s="30"/>
      <c r="AB175" s="88">
        <f t="shared" si="269"/>
        <v>-1</v>
      </c>
      <c r="AC175" s="88">
        <f t="shared" si="270"/>
        <v>0</v>
      </c>
      <c r="AD175" s="88">
        <f t="shared" si="271"/>
        <v>0</v>
      </c>
      <c r="AE175" s="88">
        <f t="shared" si="272"/>
        <v>0</v>
      </c>
      <c r="AF175" s="30"/>
      <c r="AG175" s="88">
        <f t="shared" si="273"/>
        <v>0</v>
      </c>
      <c r="AH175" s="88">
        <f t="shared" si="274"/>
        <v>0</v>
      </c>
      <c r="AI175" s="88">
        <f t="shared" si="275"/>
        <v>1</v>
      </c>
      <c r="AJ175" s="88">
        <f t="shared" si="276"/>
        <v>1</v>
      </c>
      <c r="AK175" s="30"/>
      <c r="AL175" s="88">
        <f t="shared" si="277"/>
        <v>2</v>
      </c>
      <c r="AM175" s="88">
        <f t="shared" si="278"/>
        <v>2</v>
      </c>
      <c r="AN175" s="88">
        <f t="shared" si="279"/>
        <v>1</v>
      </c>
      <c r="AO175" s="88">
        <f t="shared" si="280"/>
        <v>2</v>
      </c>
      <c r="AP175" s="30"/>
      <c r="AQ175" s="88">
        <f t="shared" si="281"/>
        <v>1</v>
      </c>
      <c r="AR175" s="88">
        <f t="shared" si="282"/>
        <v>1</v>
      </c>
      <c r="AS175" s="88">
        <f t="shared" si="283"/>
        <v>1</v>
      </c>
      <c r="AT175" s="88">
        <f t="shared" si="284"/>
        <v>0</v>
      </c>
      <c r="AU175" s="30"/>
      <c r="AV175" s="88">
        <f t="shared" si="285"/>
        <v>0</v>
      </c>
      <c r="AW175" s="88">
        <f t="shared" si="286"/>
        <v>0</v>
      </c>
      <c r="AX175" s="88">
        <f t="shared" si="287"/>
        <v>-1</v>
      </c>
      <c r="AY175" s="88">
        <f t="shared" si="288"/>
        <v>6</v>
      </c>
      <c r="BA175" s="88">
        <f t="shared" si="289"/>
        <v>6</v>
      </c>
      <c r="BB175" s="88">
        <f t="shared" si="290"/>
        <v>5</v>
      </c>
      <c r="BC175" s="88">
        <f t="shared" si="291"/>
        <v>6</v>
      </c>
      <c r="BD175" s="88">
        <f t="shared" si="292"/>
        <v>1</v>
      </c>
      <c r="BF175" s="88">
        <v>-1</v>
      </c>
      <c r="BG175" s="88">
        <v>1</v>
      </c>
      <c r="BH175" s="88">
        <v>3</v>
      </c>
      <c r="BI175" s="88">
        <v>1</v>
      </c>
      <c r="BK175" s="88">
        <v>2</v>
      </c>
      <c r="BL175" s="88">
        <v>3</v>
      </c>
      <c r="BM175" s="88">
        <v>4</v>
      </c>
      <c r="BN175" s="149">
        <v>6</v>
      </c>
    </row>
    <row r="176" spans="2:66" outlineLevel="1" x14ac:dyDescent="0.35">
      <c r="B176" s="3" t="s">
        <v>6</v>
      </c>
      <c r="C176" s="30">
        <v>7</v>
      </c>
      <c r="D176" s="30">
        <v>6</v>
      </c>
      <c r="E176" s="30">
        <v>8</v>
      </c>
      <c r="F176" s="30">
        <v>2</v>
      </c>
      <c r="H176" s="87">
        <f t="shared" si="253"/>
        <v>3</v>
      </c>
      <c r="I176" s="87">
        <f t="shared" si="254"/>
        <v>7</v>
      </c>
      <c r="J176" s="87">
        <f t="shared" si="255"/>
        <v>5</v>
      </c>
      <c r="K176" s="87">
        <f t="shared" si="256"/>
        <v>5</v>
      </c>
      <c r="M176" s="87">
        <f t="shared" si="257"/>
        <v>4</v>
      </c>
      <c r="N176" s="87">
        <f t="shared" si="258"/>
        <v>-1</v>
      </c>
      <c r="O176" s="87">
        <f t="shared" si="259"/>
        <v>1</v>
      </c>
      <c r="P176" s="87">
        <f t="shared" si="260"/>
        <v>6</v>
      </c>
      <c r="Q176" s="30"/>
      <c r="R176" s="87">
        <f t="shared" si="261"/>
        <v>9</v>
      </c>
      <c r="S176" s="87">
        <f t="shared" si="262"/>
        <v>12</v>
      </c>
      <c r="T176" s="87">
        <f t="shared" si="263"/>
        <v>9</v>
      </c>
      <c r="U176" s="87">
        <f t="shared" si="264"/>
        <v>7</v>
      </c>
      <c r="V176" s="30"/>
      <c r="W176" s="87">
        <f t="shared" si="265"/>
        <v>4</v>
      </c>
      <c r="X176" s="87">
        <f t="shared" si="266"/>
        <v>3</v>
      </c>
      <c r="Y176" s="87">
        <f t="shared" si="267"/>
        <v>4</v>
      </c>
      <c r="Z176" s="87">
        <f t="shared" si="268"/>
        <v>1</v>
      </c>
      <c r="AA176" s="30"/>
      <c r="AB176" s="87">
        <f t="shared" si="269"/>
        <v>3</v>
      </c>
      <c r="AC176" s="87">
        <f t="shared" si="270"/>
        <v>2</v>
      </c>
      <c r="AD176" s="87">
        <f t="shared" si="271"/>
        <v>11</v>
      </c>
      <c r="AE176" s="87">
        <f t="shared" si="272"/>
        <v>15</v>
      </c>
      <c r="AF176" s="30"/>
      <c r="AG176" s="87">
        <f t="shared" si="273"/>
        <v>11</v>
      </c>
      <c r="AH176" s="87">
        <f t="shared" si="274"/>
        <v>12</v>
      </c>
      <c r="AI176" s="87">
        <f t="shared" si="275"/>
        <v>4</v>
      </c>
      <c r="AJ176" s="87">
        <f t="shared" si="276"/>
        <v>0</v>
      </c>
      <c r="AK176" s="30"/>
      <c r="AL176" s="87">
        <f t="shared" si="277"/>
        <v>-1</v>
      </c>
      <c r="AM176" s="87">
        <f t="shared" si="278"/>
        <v>1</v>
      </c>
      <c r="AN176" s="87">
        <f t="shared" si="279"/>
        <v>-1</v>
      </c>
      <c r="AO176" s="87">
        <f t="shared" si="280"/>
        <v>-1</v>
      </c>
      <c r="AP176" s="30"/>
      <c r="AQ176" s="87">
        <f t="shared" si="281"/>
        <v>2</v>
      </c>
      <c r="AR176" s="87">
        <f t="shared" si="282"/>
        <v>7</v>
      </c>
      <c r="AS176" s="87">
        <f t="shared" si="283"/>
        <v>7</v>
      </c>
      <c r="AT176" s="87">
        <f t="shared" si="284"/>
        <v>12</v>
      </c>
      <c r="AU176" s="30"/>
      <c r="AV176" s="87">
        <f t="shared" si="285"/>
        <v>12</v>
      </c>
      <c r="AW176" s="87">
        <f t="shared" si="286"/>
        <v>4</v>
      </c>
      <c r="AX176" s="87">
        <f t="shared" si="287"/>
        <v>3</v>
      </c>
      <c r="AY176" s="87">
        <f t="shared" si="288"/>
        <v>1</v>
      </c>
      <c r="BA176" s="87">
        <f t="shared" si="289"/>
        <v>1</v>
      </c>
      <c r="BB176" s="87">
        <f t="shared" si="290"/>
        <v>1</v>
      </c>
      <c r="BC176" s="87">
        <f t="shared" si="291"/>
        <v>3</v>
      </c>
      <c r="BD176" s="87">
        <f t="shared" si="292"/>
        <v>2</v>
      </c>
      <c r="BF176" s="87">
        <v>2</v>
      </c>
      <c r="BG176" s="87">
        <v>3</v>
      </c>
      <c r="BH176" s="87">
        <v>2</v>
      </c>
      <c r="BI176" s="87">
        <v>6</v>
      </c>
      <c r="BK176" s="87">
        <v>4</v>
      </c>
      <c r="BL176" s="87">
        <v>4</v>
      </c>
      <c r="BM176" s="87">
        <v>2</v>
      </c>
      <c r="BN176" s="6">
        <v>-4</v>
      </c>
    </row>
    <row r="177" spans="2:66" outlineLevel="2" x14ac:dyDescent="0.35">
      <c r="B177" s="2" t="s">
        <v>7</v>
      </c>
      <c r="C177" s="30">
        <v>4</v>
      </c>
      <c r="D177" s="30">
        <v>4</v>
      </c>
      <c r="E177" s="30">
        <v>4</v>
      </c>
      <c r="F177" s="30">
        <v>0</v>
      </c>
      <c r="H177" s="88">
        <f t="shared" si="253"/>
        <v>1</v>
      </c>
      <c r="I177" s="88">
        <f t="shared" si="254"/>
        <v>3</v>
      </c>
      <c r="J177" s="88">
        <f t="shared" si="255"/>
        <v>3</v>
      </c>
      <c r="K177" s="88">
        <f t="shared" si="256"/>
        <v>3</v>
      </c>
      <c r="M177" s="88">
        <f t="shared" si="257"/>
        <v>2</v>
      </c>
      <c r="N177" s="88">
        <f t="shared" si="258"/>
        <v>0</v>
      </c>
      <c r="O177" s="88">
        <f t="shared" si="259"/>
        <v>0</v>
      </c>
      <c r="P177" s="88">
        <f t="shared" si="260"/>
        <v>5</v>
      </c>
      <c r="Q177" s="30"/>
      <c r="R177" s="88">
        <f t="shared" si="261"/>
        <v>5</v>
      </c>
      <c r="S177" s="88">
        <f t="shared" si="262"/>
        <v>5</v>
      </c>
      <c r="T177" s="88">
        <f t="shared" si="263"/>
        <v>5</v>
      </c>
      <c r="U177" s="88">
        <f t="shared" si="264"/>
        <v>3</v>
      </c>
      <c r="V177" s="30"/>
      <c r="W177" s="88">
        <f t="shared" si="265"/>
        <v>3</v>
      </c>
      <c r="X177" s="88">
        <f t="shared" si="266"/>
        <v>3</v>
      </c>
      <c r="Y177" s="88">
        <f t="shared" si="267"/>
        <v>3</v>
      </c>
      <c r="Z177" s="88">
        <f t="shared" si="268"/>
        <v>0</v>
      </c>
      <c r="AA177" s="30"/>
      <c r="AB177" s="88">
        <f t="shared" si="269"/>
        <v>1</v>
      </c>
      <c r="AC177" s="88">
        <f t="shared" si="270"/>
        <v>1</v>
      </c>
      <c r="AD177" s="88">
        <f t="shared" si="271"/>
        <v>5</v>
      </c>
      <c r="AE177" s="88">
        <f t="shared" si="272"/>
        <v>7</v>
      </c>
      <c r="AF177" s="30"/>
      <c r="AG177" s="88">
        <f t="shared" si="273"/>
        <v>5</v>
      </c>
      <c r="AH177" s="88">
        <f t="shared" si="274"/>
        <v>5</v>
      </c>
      <c r="AI177" s="88">
        <f t="shared" si="275"/>
        <v>1</v>
      </c>
      <c r="AJ177" s="88">
        <f t="shared" si="276"/>
        <v>-1</v>
      </c>
      <c r="AK177" s="30"/>
      <c r="AL177" s="88">
        <f t="shared" si="277"/>
        <v>-2</v>
      </c>
      <c r="AM177" s="88">
        <f t="shared" si="278"/>
        <v>-2</v>
      </c>
      <c r="AN177" s="88">
        <f t="shared" si="279"/>
        <v>-2</v>
      </c>
      <c r="AO177" s="88">
        <f t="shared" si="280"/>
        <v>-2</v>
      </c>
      <c r="AP177" s="30"/>
      <c r="AQ177" s="88">
        <f t="shared" si="281"/>
        <v>0</v>
      </c>
      <c r="AR177" s="88">
        <f t="shared" si="282"/>
        <v>2</v>
      </c>
      <c r="AS177" s="88">
        <f t="shared" si="283"/>
        <v>2</v>
      </c>
      <c r="AT177" s="88">
        <f t="shared" si="284"/>
        <v>2</v>
      </c>
      <c r="AU177" s="30"/>
      <c r="AV177" s="88">
        <f t="shared" si="285"/>
        <v>2</v>
      </c>
      <c r="AW177" s="88">
        <f t="shared" si="286"/>
        <v>0</v>
      </c>
      <c r="AX177" s="88">
        <f t="shared" si="287"/>
        <v>-2</v>
      </c>
      <c r="AY177" s="88">
        <f t="shared" si="288"/>
        <v>1</v>
      </c>
      <c r="BA177" s="88">
        <f t="shared" si="289"/>
        <v>1</v>
      </c>
      <c r="BB177" s="88">
        <f t="shared" si="290"/>
        <v>1</v>
      </c>
      <c r="BC177" s="88">
        <f t="shared" si="291"/>
        <v>3</v>
      </c>
      <c r="BD177" s="88">
        <f t="shared" si="292"/>
        <v>2</v>
      </c>
      <c r="BF177" s="88">
        <v>2</v>
      </c>
      <c r="BG177" s="88">
        <v>2</v>
      </c>
      <c r="BH177" s="88">
        <v>2</v>
      </c>
      <c r="BI177" s="88">
        <v>0</v>
      </c>
      <c r="BK177" s="88">
        <v>0</v>
      </c>
      <c r="BL177" s="88">
        <v>0</v>
      </c>
      <c r="BM177" s="88">
        <v>-5</v>
      </c>
      <c r="BN177" s="149">
        <v>-5</v>
      </c>
    </row>
    <row r="178" spans="2:66" outlineLevel="2" x14ac:dyDescent="0.35">
      <c r="B178" s="2" t="s">
        <v>8</v>
      </c>
      <c r="C178" s="30">
        <v>2</v>
      </c>
      <c r="D178" s="30">
        <v>1</v>
      </c>
      <c r="E178" s="30">
        <v>3</v>
      </c>
      <c r="F178" s="30">
        <v>1</v>
      </c>
      <c r="H178" s="88">
        <f t="shared" si="253"/>
        <v>1</v>
      </c>
      <c r="I178" s="88">
        <f t="shared" si="254"/>
        <v>2</v>
      </c>
      <c r="J178" s="88">
        <f t="shared" si="255"/>
        <v>0</v>
      </c>
      <c r="K178" s="88">
        <f t="shared" si="256"/>
        <v>0</v>
      </c>
      <c r="M178" s="88">
        <f t="shared" si="257"/>
        <v>0</v>
      </c>
      <c r="N178" s="88">
        <f t="shared" si="258"/>
        <v>0</v>
      </c>
      <c r="O178" s="88">
        <f t="shared" si="259"/>
        <v>0</v>
      </c>
      <c r="P178" s="88">
        <f t="shared" si="260"/>
        <v>0</v>
      </c>
      <c r="Q178" s="30"/>
      <c r="R178" s="88">
        <f t="shared" si="261"/>
        <v>2</v>
      </c>
      <c r="S178" s="88">
        <f t="shared" si="262"/>
        <v>2</v>
      </c>
      <c r="T178" s="88">
        <f t="shared" si="263"/>
        <v>2</v>
      </c>
      <c r="U178" s="88">
        <f t="shared" si="264"/>
        <v>2</v>
      </c>
      <c r="V178" s="30"/>
      <c r="W178" s="88">
        <f t="shared" si="265"/>
        <v>0</v>
      </c>
      <c r="X178" s="88">
        <f t="shared" si="266"/>
        <v>0</v>
      </c>
      <c r="Y178" s="88">
        <f t="shared" si="267"/>
        <v>0</v>
      </c>
      <c r="Z178" s="88">
        <f t="shared" si="268"/>
        <v>0</v>
      </c>
      <c r="AA178" s="30"/>
      <c r="AB178" s="88">
        <f t="shared" si="269"/>
        <v>0</v>
      </c>
      <c r="AC178" s="88">
        <f t="shared" si="270"/>
        <v>0</v>
      </c>
      <c r="AD178" s="88">
        <f t="shared" si="271"/>
        <v>4</v>
      </c>
      <c r="AE178" s="88">
        <f t="shared" si="272"/>
        <v>5</v>
      </c>
      <c r="AF178" s="30"/>
      <c r="AG178" s="88">
        <f t="shared" si="273"/>
        <v>4</v>
      </c>
      <c r="AH178" s="88">
        <f t="shared" si="274"/>
        <v>4</v>
      </c>
      <c r="AI178" s="88">
        <f t="shared" si="275"/>
        <v>0</v>
      </c>
      <c r="AJ178" s="88">
        <f t="shared" si="276"/>
        <v>-1</v>
      </c>
      <c r="AK178" s="30"/>
      <c r="AL178" s="88">
        <f t="shared" si="277"/>
        <v>0</v>
      </c>
      <c r="AM178" s="88">
        <f t="shared" si="278"/>
        <v>2</v>
      </c>
      <c r="AN178" s="88">
        <f t="shared" si="279"/>
        <v>2</v>
      </c>
      <c r="AO178" s="88">
        <f t="shared" si="280"/>
        <v>2</v>
      </c>
      <c r="AP178" s="30"/>
      <c r="AQ178" s="88">
        <f t="shared" si="281"/>
        <v>2</v>
      </c>
      <c r="AR178" s="88">
        <f t="shared" si="282"/>
        <v>3</v>
      </c>
      <c r="AS178" s="88">
        <f t="shared" si="283"/>
        <v>3</v>
      </c>
      <c r="AT178" s="88">
        <f t="shared" si="284"/>
        <v>3</v>
      </c>
      <c r="AU178" s="30"/>
      <c r="AV178" s="88">
        <f t="shared" si="285"/>
        <v>3</v>
      </c>
      <c r="AW178" s="88">
        <f t="shared" si="286"/>
        <v>0</v>
      </c>
      <c r="AX178" s="88">
        <f t="shared" si="287"/>
        <v>0</v>
      </c>
      <c r="AY178" s="88">
        <f t="shared" si="288"/>
        <v>0</v>
      </c>
      <c r="BA178" s="88">
        <f t="shared" si="289"/>
        <v>0</v>
      </c>
      <c r="BB178" s="88">
        <f t="shared" si="290"/>
        <v>0</v>
      </c>
      <c r="BC178" s="88">
        <f t="shared" si="291"/>
        <v>0</v>
      </c>
      <c r="BD178" s="88">
        <f t="shared" si="292"/>
        <v>0</v>
      </c>
      <c r="BF178" s="88">
        <v>0</v>
      </c>
      <c r="BG178" s="88">
        <v>0</v>
      </c>
      <c r="BH178" s="88">
        <v>0</v>
      </c>
      <c r="BI178" s="88">
        <v>0</v>
      </c>
      <c r="BK178" s="88">
        <v>0</v>
      </c>
      <c r="BL178" s="88">
        <v>0</v>
      </c>
      <c r="BM178" s="88">
        <v>0</v>
      </c>
      <c r="BN178" s="149">
        <v>0</v>
      </c>
    </row>
    <row r="179" spans="2:66" outlineLevel="2" x14ac:dyDescent="0.35">
      <c r="B179" s="2" t="s">
        <v>9</v>
      </c>
      <c r="C179" s="30">
        <v>1</v>
      </c>
      <c r="D179" s="30">
        <v>1</v>
      </c>
      <c r="E179" s="30">
        <v>1</v>
      </c>
      <c r="F179" s="30">
        <v>1</v>
      </c>
      <c r="H179" s="88">
        <f t="shared" si="253"/>
        <v>1</v>
      </c>
      <c r="I179" s="88">
        <f t="shared" si="254"/>
        <v>2</v>
      </c>
      <c r="J179" s="88">
        <f t="shared" si="255"/>
        <v>2</v>
      </c>
      <c r="K179" s="88">
        <f t="shared" si="256"/>
        <v>2</v>
      </c>
      <c r="M179" s="88">
        <f t="shared" si="257"/>
        <v>2</v>
      </c>
      <c r="N179" s="88">
        <f t="shared" si="258"/>
        <v>-1</v>
      </c>
      <c r="O179" s="88">
        <f t="shared" si="259"/>
        <v>1</v>
      </c>
      <c r="P179" s="88">
        <f t="shared" si="260"/>
        <v>1</v>
      </c>
      <c r="Q179" s="30"/>
      <c r="R179" s="88">
        <f t="shared" si="261"/>
        <v>2</v>
      </c>
      <c r="S179" s="88">
        <f t="shared" si="262"/>
        <v>5</v>
      </c>
      <c r="T179" s="88">
        <f t="shared" si="263"/>
        <v>2</v>
      </c>
      <c r="U179" s="88">
        <f t="shared" si="264"/>
        <v>2</v>
      </c>
      <c r="V179" s="30"/>
      <c r="W179" s="88">
        <f t="shared" si="265"/>
        <v>1</v>
      </c>
      <c r="X179" s="88">
        <f t="shared" si="266"/>
        <v>0</v>
      </c>
      <c r="Y179" s="88">
        <f t="shared" si="267"/>
        <v>1</v>
      </c>
      <c r="Z179" s="88">
        <f t="shared" si="268"/>
        <v>1</v>
      </c>
      <c r="AA179" s="30"/>
      <c r="AB179" s="88">
        <f t="shared" si="269"/>
        <v>2</v>
      </c>
      <c r="AC179" s="88">
        <f t="shared" si="270"/>
        <v>1</v>
      </c>
      <c r="AD179" s="88">
        <f t="shared" si="271"/>
        <v>2</v>
      </c>
      <c r="AE179" s="88">
        <f t="shared" si="272"/>
        <v>3</v>
      </c>
      <c r="AF179" s="30"/>
      <c r="AG179" s="88">
        <f t="shared" si="273"/>
        <v>2</v>
      </c>
      <c r="AH179" s="88">
        <f t="shared" si="274"/>
        <v>3</v>
      </c>
      <c r="AI179" s="88">
        <f t="shared" si="275"/>
        <v>3</v>
      </c>
      <c r="AJ179" s="88">
        <f t="shared" si="276"/>
        <v>2</v>
      </c>
      <c r="AK179" s="30"/>
      <c r="AL179" s="88">
        <f t="shared" si="277"/>
        <v>1</v>
      </c>
      <c r="AM179" s="88">
        <f t="shared" si="278"/>
        <v>1</v>
      </c>
      <c r="AN179" s="88">
        <f t="shared" si="279"/>
        <v>-1</v>
      </c>
      <c r="AO179" s="88">
        <f t="shared" si="280"/>
        <v>-1</v>
      </c>
      <c r="AP179" s="30"/>
      <c r="AQ179" s="88">
        <f t="shared" si="281"/>
        <v>0</v>
      </c>
      <c r="AR179" s="88">
        <f t="shared" si="282"/>
        <v>2</v>
      </c>
      <c r="AS179" s="88">
        <f t="shared" si="283"/>
        <v>2</v>
      </c>
      <c r="AT179" s="88">
        <f t="shared" si="284"/>
        <v>7</v>
      </c>
      <c r="AU179" s="30"/>
      <c r="AV179" s="88">
        <f t="shared" si="285"/>
        <v>7</v>
      </c>
      <c r="AW179" s="88">
        <f t="shared" si="286"/>
        <v>4</v>
      </c>
      <c r="AX179" s="88">
        <f t="shared" si="287"/>
        <v>5</v>
      </c>
      <c r="AY179" s="88">
        <f t="shared" si="288"/>
        <v>0</v>
      </c>
      <c r="BA179" s="88">
        <f t="shared" si="289"/>
        <v>0</v>
      </c>
      <c r="BB179" s="88">
        <f t="shared" si="290"/>
        <v>0</v>
      </c>
      <c r="BC179" s="88">
        <f t="shared" si="291"/>
        <v>0</v>
      </c>
      <c r="BD179" s="88">
        <f t="shared" si="292"/>
        <v>0</v>
      </c>
      <c r="BF179" s="88">
        <v>0</v>
      </c>
      <c r="BG179" s="88">
        <v>1</v>
      </c>
      <c r="BH179" s="88">
        <v>0</v>
      </c>
      <c r="BI179" s="88">
        <v>6</v>
      </c>
      <c r="BK179" s="88">
        <v>4</v>
      </c>
      <c r="BL179" s="88">
        <v>4</v>
      </c>
      <c r="BM179" s="88">
        <v>7</v>
      </c>
      <c r="BN179" s="149">
        <v>1</v>
      </c>
    </row>
    <row r="180" spans="2:66" outlineLevel="1" x14ac:dyDescent="0.35">
      <c r="B180" s="3" t="s">
        <v>14</v>
      </c>
      <c r="C180" s="30">
        <v>8</v>
      </c>
      <c r="D180" s="30">
        <v>13</v>
      </c>
      <c r="E180" s="30">
        <v>15</v>
      </c>
      <c r="F180" s="30">
        <v>24</v>
      </c>
      <c r="H180" s="87">
        <f t="shared" si="253"/>
        <v>23</v>
      </c>
      <c r="I180" s="87">
        <f t="shared" si="254"/>
        <v>18</v>
      </c>
      <c r="J180" s="87">
        <f t="shared" si="255"/>
        <v>19</v>
      </c>
      <c r="K180" s="87">
        <f t="shared" si="256"/>
        <v>12</v>
      </c>
      <c r="M180" s="87">
        <f t="shared" si="257"/>
        <v>11</v>
      </c>
      <c r="N180" s="87">
        <f t="shared" si="258"/>
        <v>20</v>
      </c>
      <c r="O180" s="87">
        <f t="shared" si="259"/>
        <v>17</v>
      </c>
      <c r="P180" s="87">
        <f t="shared" si="260"/>
        <v>19</v>
      </c>
      <c r="Q180" s="30"/>
      <c r="R180" s="87">
        <f t="shared" si="261"/>
        <v>19</v>
      </c>
      <c r="S180" s="87">
        <f t="shared" si="262"/>
        <v>14</v>
      </c>
      <c r="T180" s="87">
        <f t="shared" si="263"/>
        <v>13</v>
      </c>
      <c r="U180" s="87">
        <f t="shared" si="264"/>
        <v>13</v>
      </c>
      <c r="V180" s="30"/>
      <c r="W180" s="87">
        <f t="shared" si="265"/>
        <v>14</v>
      </c>
      <c r="X180" s="87">
        <f t="shared" si="266"/>
        <v>11</v>
      </c>
      <c r="Y180" s="87">
        <f t="shared" si="267"/>
        <v>14</v>
      </c>
      <c r="Z180" s="87">
        <f t="shared" si="268"/>
        <v>8</v>
      </c>
      <c r="AA180" s="30"/>
      <c r="AB180" s="87">
        <f t="shared" si="269"/>
        <v>7</v>
      </c>
      <c r="AC180" s="87">
        <f t="shared" si="270"/>
        <v>6</v>
      </c>
      <c r="AD180" s="87">
        <f t="shared" si="271"/>
        <v>11</v>
      </c>
      <c r="AE180" s="87">
        <f t="shared" si="272"/>
        <v>21</v>
      </c>
      <c r="AF180" s="30"/>
      <c r="AG180" s="87">
        <f t="shared" si="273"/>
        <v>29</v>
      </c>
      <c r="AH180" s="87">
        <f t="shared" si="274"/>
        <v>66</v>
      </c>
      <c r="AI180" s="87">
        <f t="shared" si="275"/>
        <v>81</v>
      </c>
      <c r="AJ180" s="87">
        <f t="shared" si="276"/>
        <v>92</v>
      </c>
      <c r="AK180" s="30"/>
      <c r="AL180" s="87">
        <f t="shared" si="277"/>
        <v>88</v>
      </c>
      <c r="AM180" s="87">
        <f t="shared" si="278"/>
        <v>76</v>
      </c>
      <c r="AN180" s="87">
        <f t="shared" si="279"/>
        <v>62</v>
      </c>
      <c r="AO180" s="87">
        <f t="shared" si="280"/>
        <v>74</v>
      </c>
      <c r="AP180" s="30"/>
      <c r="AQ180" s="87">
        <f t="shared" si="281"/>
        <v>83</v>
      </c>
      <c r="AR180" s="87">
        <f t="shared" si="282"/>
        <v>91</v>
      </c>
      <c r="AS180" s="87">
        <f t="shared" si="283"/>
        <v>88</v>
      </c>
      <c r="AT180" s="87">
        <f t="shared" si="284"/>
        <v>64</v>
      </c>
      <c r="AU180" s="30"/>
      <c r="AV180" s="87">
        <f t="shared" si="285"/>
        <v>49</v>
      </c>
      <c r="AW180" s="87">
        <f t="shared" si="286"/>
        <v>14</v>
      </c>
      <c r="AX180" s="87">
        <f t="shared" si="287"/>
        <v>14</v>
      </c>
      <c r="AY180" s="87">
        <f t="shared" si="288"/>
        <v>13</v>
      </c>
      <c r="BA180" s="87">
        <f t="shared" si="289"/>
        <v>11</v>
      </c>
      <c r="BB180" s="87">
        <f t="shared" si="290"/>
        <v>17</v>
      </c>
      <c r="BC180" s="87">
        <f t="shared" si="291"/>
        <v>23</v>
      </c>
      <c r="BD180" s="87">
        <f t="shared" si="292"/>
        <v>19</v>
      </c>
      <c r="BF180" s="87">
        <v>23</v>
      </c>
      <c r="BG180" s="87">
        <v>28</v>
      </c>
      <c r="BH180" s="87">
        <v>19</v>
      </c>
      <c r="BI180" s="87">
        <v>52</v>
      </c>
      <c r="BK180" s="87">
        <v>52</v>
      </c>
      <c r="BL180" s="87">
        <v>48</v>
      </c>
      <c r="BM180" s="87">
        <v>48</v>
      </c>
      <c r="BN180" s="6">
        <v>23</v>
      </c>
    </row>
    <row r="181" spans="2:66" outlineLevel="2" x14ac:dyDescent="0.35">
      <c r="B181" s="2" t="s">
        <v>15</v>
      </c>
      <c r="C181" s="30">
        <v>7</v>
      </c>
      <c r="D181" s="30">
        <v>12</v>
      </c>
      <c r="E181" s="30">
        <v>13</v>
      </c>
      <c r="F181" s="30">
        <v>23</v>
      </c>
      <c r="H181" s="88">
        <f t="shared" si="253"/>
        <v>22</v>
      </c>
      <c r="I181" s="88">
        <f t="shared" si="254"/>
        <v>18</v>
      </c>
      <c r="J181" s="88">
        <f t="shared" si="255"/>
        <v>19</v>
      </c>
      <c r="K181" s="88">
        <f t="shared" si="256"/>
        <v>11</v>
      </c>
      <c r="M181" s="88">
        <f t="shared" si="257"/>
        <v>10</v>
      </c>
      <c r="N181" s="88">
        <f t="shared" si="258"/>
        <v>16</v>
      </c>
      <c r="O181" s="88">
        <f t="shared" si="259"/>
        <v>14</v>
      </c>
      <c r="P181" s="88">
        <f t="shared" si="260"/>
        <v>16</v>
      </c>
      <c r="Q181" s="30"/>
      <c r="R181" s="88">
        <f t="shared" si="261"/>
        <v>14</v>
      </c>
      <c r="S181" s="88">
        <f t="shared" si="262"/>
        <v>11</v>
      </c>
      <c r="T181" s="88">
        <f t="shared" si="263"/>
        <v>11</v>
      </c>
      <c r="U181" s="88">
        <f t="shared" si="264"/>
        <v>8</v>
      </c>
      <c r="V181" s="30"/>
      <c r="W181" s="88">
        <f t="shared" si="265"/>
        <v>8</v>
      </c>
      <c r="X181" s="88">
        <f t="shared" si="266"/>
        <v>5</v>
      </c>
      <c r="Y181" s="88">
        <f t="shared" si="267"/>
        <v>4</v>
      </c>
      <c r="Z181" s="88">
        <f t="shared" si="268"/>
        <v>2</v>
      </c>
      <c r="AA181" s="30"/>
      <c r="AB181" s="88">
        <f t="shared" si="269"/>
        <v>4</v>
      </c>
      <c r="AC181" s="88">
        <f t="shared" si="270"/>
        <v>3</v>
      </c>
      <c r="AD181" s="88">
        <f t="shared" si="271"/>
        <v>9</v>
      </c>
      <c r="AE181" s="88">
        <f t="shared" si="272"/>
        <v>19</v>
      </c>
      <c r="AF181" s="30"/>
      <c r="AG181" s="88">
        <f t="shared" si="273"/>
        <v>27</v>
      </c>
      <c r="AH181" s="88">
        <f t="shared" si="274"/>
        <v>61</v>
      </c>
      <c r="AI181" s="88">
        <f t="shared" si="275"/>
        <v>71</v>
      </c>
      <c r="AJ181" s="88">
        <f t="shared" si="276"/>
        <v>75</v>
      </c>
      <c r="AK181" s="30"/>
      <c r="AL181" s="88">
        <f t="shared" si="277"/>
        <v>72</v>
      </c>
      <c r="AM181" s="88">
        <f t="shared" si="278"/>
        <v>60</v>
      </c>
      <c r="AN181" s="88">
        <f t="shared" si="279"/>
        <v>48</v>
      </c>
      <c r="AO181" s="88">
        <f t="shared" si="280"/>
        <v>60</v>
      </c>
      <c r="AP181" s="30"/>
      <c r="AQ181" s="88">
        <f t="shared" si="281"/>
        <v>62</v>
      </c>
      <c r="AR181" s="88">
        <f t="shared" si="282"/>
        <v>68</v>
      </c>
      <c r="AS181" s="88">
        <f t="shared" si="283"/>
        <v>70</v>
      </c>
      <c r="AT181" s="88">
        <f t="shared" si="284"/>
        <v>48</v>
      </c>
      <c r="AU181" s="30"/>
      <c r="AV181" s="88">
        <f t="shared" si="285"/>
        <v>46</v>
      </c>
      <c r="AW181" s="88">
        <f t="shared" si="286"/>
        <v>14</v>
      </c>
      <c r="AX181" s="88">
        <f t="shared" si="287"/>
        <v>9</v>
      </c>
      <c r="AY181" s="88">
        <f t="shared" si="288"/>
        <v>13</v>
      </c>
      <c r="BA181" s="88">
        <f t="shared" si="289"/>
        <v>4</v>
      </c>
      <c r="BB181" s="88">
        <f t="shared" si="290"/>
        <v>10</v>
      </c>
      <c r="BC181" s="88">
        <f t="shared" si="291"/>
        <v>21</v>
      </c>
      <c r="BD181" s="88">
        <f t="shared" si="292"/>
        <v>16</v>
      </c>
      <c r="BF181" s="88">
        <v>20</v>
      </c>
      <c r="BG181" s="88">
        <v>21</v>
      </c>
      <c r="BH181" s="88">
        <v>13</v>
      </c>
      <c r="BI181" s="88">
        <v>31</v>
      </c>
      <c r="BK181" s="88">
        <v>31</v>
      </c>
      <c r="BL181" s="88">
        <v>27</v>
      </c>
      <c r="BM181" s="88">
        <v>26</v>
      </c>
      <c r="BN181" s="149">
        <v>9</v>
      </c>
    </row>
    <row r="182" spans="2:66" outlineLevel="2" x14ac:dyDescent="0.35">
      <c r="B182" s="2" t="s">
        <v>16</v>
      </c>
      <c r="C182" s="30">
        <v>1</v>
      </c>
      <c r="D182" s="30">
        <v>1</v>
      </c>
      <c r="E182" s="30">
        <v>2</v>
      </c>
      <c r="F182" s="30">
        <v>1</v>
      </c>
      <c r="H182" s="88">
        <f t="shared" si="253"/>
        <v>1</v>
      </c>
      <c r="I182" s="88">
        <f t="shared" si="254"/>
        <v>0</v>
      </c>
      <c r="J182" s="88">
        <f t="shared" si="255"/>
        <v>0</v>
      </c>
      <c r="K182" s="88">
        <f t="shared" si="256"/>
        <v>1</v>
      </c>
      <c r="M182" s="88">
        <f t="shared" si="257"/>
        <v>1</v>
      </c>
      <c r="N182" s="88">
        <f t="shared" si="258"/>
        <v>4</v>
      </c>
      <c r="O182" s="88">
        <f t="shared" si="259"/>
        <v>3</v>
      </c>
      <c r="P182" s="88">
        <f t="shared" si="260"/>
        <v>3</v>
      </c>
      <c r="Q182" s="30"/>
      <c r="R182" s="88">
        <f t="shared" si="261"/>
        <v>5</v>
      </c>
      <c r="S182" s="88">
        <f t="shared" si="262"/>
        <v>3</v>
      </c>
      <c r="T182" s="88">
        <f t="shared" si="263"/>
        <v>2</v>
      </c>
      <c r="U182" s="88">
        <f t="shared" si="264"/>
        <v>5</v>
      </c>
      <c r="V182" s="30"/>
      <c r="W182" s="88">
        <f t="shared" si="265"/>
        <v>6</v>
      </c>
      <c r="X182" s="88">
        <f t="shared" si="266"/>
        <v>6</v>
      </c>
      <c r="Y182" s="88">
        <f t="shared" si="267"/>
        <v>10</v>
      </c>
      <c r="Z182" s="88">
        <f t="shared" si="268"/>
        <v>6</v>
      </c>
      <c r="AA182" s="30"/>
      <c r="AB182" s="88">
        <f t="shared" si="269"/>
        <v>3</v>
      </c>
      <c r="AC182" s="88">
        <f t="shared" si="270"/>
        <v>3</v>
      </c>
      <c r="AD182" s="88">
        <f t="shared" si="271"/>
        <v>2</v>
      </c>
      <c r="AE182" s="88">
        <f t="shared" si="272"/>
        <v>2</v>
      </c>
      <c r="AF182" s="30"/>
      <c r="AG182" s="88">
        <f t="shared" si="273"/>
        <v>2</v>
      </c>
      <c r="AH182" s="88">
        <f t="shared" si="274"/>
        <v>5</v>
      </c>
      <c r="AI182" s="88">
        <f t="shared" si="275"/>
        <v>10</v>
      </c>
      <c r="AJ182" s="88">
        <f t="shared" si="276"/>
        <v>17</v>
      </c>
      <c r="AK182" s="30"/>
      <c r="AL182" s="88">
        <f t="shared" si="277"/>
        <v>16</v>
      </c>
      <c r="AM182" s="88">
        <f t="shared" si="278"/>
        <v>16</v>
      </c>
      <c r="AN182" s="88">
        <f t="shared" si="279"/>
        <v>14</v>
      </c>
      <c r="AO182" s="88">
        <f t="shared" si="280"/>
        <v>14</v>
      </c>
      <c r="AP182" s="30"/>
      <c r="AQ182" s="88">
        <f t="shared" si="281"/>
        <v>21</v>
      </c>
      <c r="AR182" s="88">
        <f t="shared" si="282"/>
        <v>23</v>
      </c>
      <c r="AS182" s="88">
        <f t="shared" si="283"/>
        <v>18</v>
      </c>
      <c r="AT182" s="88">
        <f t="shared" si="284"/>
        <v>16</v>
      </c>
      <c r="AU182" s="30"/>
      <c r="AV182" s="88">
        <f t="shared" si="285"/>
        <v>3</v>
      </c>
      <c r="AW182" s="88">
        <f t="shared" si="286"/>
        <v>0</v>
      </c>
      <c r="AX182" s="88">
        <f t="shared" si="287"/>
        <v>5</v>
      </c>
      <c r="AY182" s="88">
        <f t="shared" si="288"/>
        <v>0</v>
      </c>
      <c r="BA182" s="88">
        <f t="shared" si="289"/>
        <v>7</v>
      </c>
      <c r="BB182" s="88">
        <f t="shared" si="290"/>
        <v>7</v>
      </c>
      <c r="BC182" s="88">
        <f t="shared" si="291"/>
        <v>2</v>
      </c>
      <c r="BD182" s="88">
        <f t="shared" si="292"/>
        <v>3</v>
      </c>
      <c r="BF182" s="88">
        <v>3</v>
      </c>
      <c r="BG182" s="88">
        <v>4</v>
      </c>
      <c r="BH182" s="88">
        <v>3</v>
      </c>
      <c r="BI182" s="88">
        <v>16</v>
      </c>
      <c r="BK182" s="88">
        <v>14</v>
      </c>
      <c r="BL182" s="88">
        <v>16</v>
      </c>
      <c r="BM182" s="88">
        <v>17</v>
      </c>
      <c r="BN182" s="149">
        <v>5</v>
      </c>
    </row>
    <row r="183" spans="2:66" outlineLevel="2" x14ac:dyDescent="0.35">
      <c r="B183" s="52" t="s">
        <v>260</v>
      </c>
      <c r="C183" s="30">
        <v>0</v>
      </c>
      <c r="D183" s="30">
        <v>0</v>
      </c>
      <c r="E183" s="30">
        <v>0</v>
      </c>
      <c r="F183" s="30">
        <v>0</v>
      </c>
      <c r="H183" s="88">
        <v>0</v>
      </c>
      <c r="I183" s="88">
        <v>0</v>
      </c>
      <c r="J183" s="88">
        <v>0</v>
      </c>
      <c r="K183" s="88">
        <v>0</v>
      </c>
      <c r="M183" s="88">
        <v>0</v>
      </c>
      <c r="N183" s="88">
        <v>0</v>
      </c>
      <c r="O183" s="88">
        <v>0</v>
      </c>
      <c r="P183" s="88">
        <v>0</v>
      </c>
      <c r="Q183" s="30"/>
      <c r="R183" s="88">
        <v>0</v>
      </c>
      <c r="S183" s="88">
        <v>0</v>
      </c>
      <c r="T183" s="88">
        <v>0</v>
      </c>
      <c r="U183" s="88">
        <v>0</v>
      </c>
      <c r="V183" s="30"/>
      <c r="W183" s="88">
        <v>0</v>
      </c>
      <c r="X183" s="88">
        <v>0</v>
      </c>
      <c r="Y183" s="88">
        <v>0</v>
      </c>
      <c r="Z183" s="88">
        <v>0</v>
      </c>
      <c r="AA183" s="30"/>
      <c r="AB183" s="88">
        <v>0</v>
      </c>
      <c r="AC183" s="88">
        <v>0</v>
      </c>
      <c r="AD183" s="88">
        <v>0</v>
      </c>
      <c r="AE183" s="88">
        <v>0</v>
      </c>
      <c r="AF183" s="30"/>
      <c r="AG183" s="88">
        <v>0</v>
      </c>
      <c r="AH183" s="88">
        <v>0</v>
      </c>
      <c r="AI183" s="88">
        <v>0</v>
      </c>
      <c r="AJ183" s="88">
        <v>0</v>
      </c>
      <c r="AK183" s="30"/>
      <c r="AL183" s="88">
        <v>0</v>
      </c>
      <c r="AM183" s="88">
        <v>0</v>
      </c>
      <c r="AN183" s="88">
        <v>0</v>
      </c>
      <c r="AO183" s="88">
        <v>0</v>
      </c>
      <c r="AP183" s="30"/>
      <c r="AQ183" s="88">
        <v>0</v>
      </c>
      <c r="AR183" s="88">
        <v>0</v>
      </c>
      <c r="AS183" s="88">
        <v>0</v>
      </c>
      <c r="AT183" s="88">
        <v>0</v>
      </c>
      <c r="AU183" s="30"/>
      <c r="AV183" s="88">
        <v>0</v>
      </c>
      <c r="AW183" s="88">
        <v>0</v>
      </c>
      <c r="AX183" s="88">
        <v>0</v>
      </c>
      <c r="AY183" s="88">
        <v>0</v>
      </c>
      <c r="BA183" s="88">
        <v>0</v>
      </c>
      <c r="BB183" s="88">
        <v>0</v>
      </c>
      <c r="BC183" s="88">
        <v>0</v>
      </c>
      <c r="BD183" s="88">
        <v>0</v>
      </c>
      <c r="BF183" s="88">
        <v>0</v>
      </c>
      <c r="BG183" s="88">
        <v>3</v>
      </c>
      <c r="BH183" s="88">
        <v>3</v>
      </c>
      <c r="BI183" s="88">
        <v>5</v>
      </c>
      <c r="BK183" s="88">
        <v>7</v>
      </c>
      <c r="BL183" s="88">
        <v>5</v>
      </c>
      <c r="BM183" s="88">
        <v>5</v>
      </c>
      <c r="BN183" s="30">
        <v>3</v>
      </c>
    </row>
    <row r="184" spans="2:66" outlineLevel="2" x14ac:dyDescent="0.35">
      <c r="B184" s="52" t="s">
        <v>284</v>
      </c>
      <c r="C184" s="88">
        <v>0</v>
      </c>
      <c r="D184" s="88">
        <v>0</v>
      </c>
      <c r="E184" s="88">
        <v>0</v>
      </c>
      <c r="F184" s="88">
        <v>0</v>
      </c>
      <c r="H184" s="88">
        <v>0</v>
      </c>
      <c r="I184" s="88">
        <v>0</v>
      </c>
      <c r="J184" s="88">
        <v>0</v>
      </c>
      <c r="K184" s="88">
        <v>0</v>
      </c>
      <c r="M184" s="88">
        <v>0</v>
      </c>
      <c r="N184" s="88">
        <v>0</v>
      </c>
      <c r="O184" s="88">
        <v>0</v>
      </c>
      <c r="P184" s="88">
        <v>0</v>
      </c>
      <c r="Q184" s="30"/>
      <c r="R184" s="88">
        <v>0</v>
      </c>
      <c r="S184" s="88">
        <v>0</v>
      </c>
      <c r="T184" s="88">
        <v>0</v>
      </c>
      <c r="U184" s="88">
        <v>0</v>
      </c>
      <c r="V184" s="30"/>
      <c r="W184" s="88">
        <v>0</v>
      </c>
      <c r="X184" s="88">
        <v>0</v>
      </c>
      <c r="Y184" s="88">
        <v>0</v>
      </c>
      <c r="Z184" s="88">
        <v>0</v>
      </c>
      <c r="AA184" s="30"/>
      <c r="AB184" s="88">
        <v>0</v>
      </c>
      <c r="AC184" s="88">
        <v>0</v>
      </c>
      <c r="AD184" s="88">
        <v>0</v>
      </c>
      <c r="AE184" s="88">
        <v>0</v>
      </c>
      <c r="AF184" s="30"/>
      <c r="AG184" s="88">
        <v>0</v>
      </c>
      <c r="AH184" s="88">
        <v>0</v>
      </c>
      <c r="AI184" s="88">
        <v>0</v>
      </c>
      <c r="AJ184" s="88">
        <v>0</v>
      </c>
      <c r="AK184" s="30"/>
      <c r="AL184" s="88">
        <v>0</v>
      </c>
      <c r="AM184" s="88">
        <v>0</v>
      </c>
      <c r="AN184" s="88">
        <v>0</v>
      </c>
      <c r="AO184" s="88">
        <v>0</v>
      </c>
      <c r="AP184" s="30"/>
      <c r="AQ184" s="88">
        <v>0</v>
      </c>
      <c r="AR184" s="88">
        <v>0</v>
      </c>
      <c r="AS184" s="88">
        <v>0</v>
      </c>
      <c r="AT184" s="88">
        <v>0</v>
      </c>
      <c r="AU184" s="30"/>
      <c r="AV184" s="88">
        <v>0</v>
      </c>
      <c r="AW184" s="88">
        <v>0</v>
      </c>
      <c r="AX184" s="88">
        <v>0</v>
      </c>
      <c r="AY184" s="88">
        <v>0</v>
      </c>
      <c r="BA184" s="88">
        <v>0</v>
      </c>
      <c r="BB184" s="88">
        <v>0</v>
      </c>
      <c r="BC184" s="88">
        <v>0</v>
      </c>
      <c r="BD184" s="88">
        <v>0</v>
      </c>
      <c r="BF184" s="88">
        <v>0</v>
      </c>
      <c r="BG184" s="88">
        <v>0</v>
      </c>
      <c r="BH184" s="88">
        <v>0</v>
      </c>
      <c r="BI184" s="88">
        <v>0</v>
      </c>
      <c r="BK184" s="88">
        <v>0</v>
      </c>
      <c r="BL184" s="88">
        <v>0</v>
      </c>
      <c r="BM184" s="88">
        <v>0</v>
      </c>
      <c r="BN184" s="7">
        <v>6</v>
      </c>
    </row>
    <row r="185" spans="2:66" outlineLevel="1" x14ac:dyDescent="0.35">
      <c r="B185" s="3" t="s">
        <v>10</v>
      </c>
      <c r="C185" s="30">
        <v>0</v>
      </c>
      <c r="D185" s="30">
        <v>0</v>
      </c>
      <c r="E185" s="30">
        <v>0</v>
      </c>
      <c r="F185" s="30">
        <v>0</v>
      </c>
      <c r="H185" s="87">
        <f t="shared" ref="H185:K188" si="293">H151-C151</f>
        <v>0</v>
      </c>
      <c r="I185" s="87">
        <f t="shared" si="293"/>
        <v>0</v>
      </c>
      <c r="J185" s="87">
        <f t="shared" si="293"/>
        <v>0</v>
      </c>
      <c r="K185" s="87">
        <f t="shared" si="293"/>
        <v>0</v>
      </c>
      <c r="M185" s="87">
        <f t="shared" ref="M185:P188" si="294">M151-H151</f>
        <v>0</v>
      </c>
      <c r="N185" s="87">
        <f t="shared" si="294"/>
        <v>3</v>
      </c>
      <c r="O185" s="87">
        <f t="shared" si="294"/>
        <v>5</v>
      </c>
      <c r="P185" s="87">
        <f t="shared" si="294"/>
        <v>8</v>
      </c>
      <c r="Q185" s="30"/>
      <c r="R185" s="87">
        <f t="shared" ref="R185:U188" si="295">R151-M151</f>
        <v>10</v>
      </c>
      <c r="S185" s="87">
        <f t="shared" si="295"/>
        <v>8</v>
      </c>
      <c r="T185" s="87">
        <f t="shared" si="295"/>
        <v>5</v>
      </c>
      <c r="U185" s="87">
        <f t="shared" si="295"/>
        <v>5</v>
      </c>
      <c r="V185" s="30"/>
      <c r="W185" s="87">
        <f t="shared" ref="W185:Z188" si="296">W151-R151</f>
        <v>6</v>
      </c>
      <c r="X185" s="87">
        <f t="shared" si="296"/>
        <v>5</v>
      </c>
      <c r="Y185" s="87">
        <f t="shared" si="296"/>
        <v>9</v>
      </c>
      <c r="Z185" s="87">
        <f t="shared" si="296"/>
        <v>7</v>
      </c>
      <c r="AA185" s="30"/>
      <c r="AB185" s="87">
        <f t="shared" ref="AB185:AE188" si="297">AB151-W151</f>
        <v>4</v>
      </c>
      <c r="AC185" s="87">
        <f t="shared" si="297"/>
        <v>7</v>
      </c>
      <c r="AD185" s="87">
        <f t="shared" si="297"/>
        <v>1</v>
      </c>
      <c r="AE185" s="87">
        <f t="shared" si="297"/>
        <v>-1</v>
      </c>
      <c r="AF185" s="30"/>
      <c r="AG185" s="87">
        <f t="shared" ref="AG185:AJ188" si="298">AG151-AB151</f>
        <v>-2</v>
      </c>
      <c r="AH185" s="87">
        <f t="shared" si="298"/>
        <v>-3</v>
      </c>
      <c r="AI185" s="87">
        <f t="shared" si="298"/>
        <v>-9</v>
      </c>
      <c r="AJ185" s="87">
        <f t="shared" si="298"/>
        <v>-8</v>
      </c>
      <c r="AK185" s="30"/>
      <c r="AL185" s="87">
        <f t="shared" ref="AL185:AO188" si="299">AL151-AG151</f>
        <v>-4</v>
      </c>
      <c r="AM185" s="87">
        <f t="shared" si="299"/>
        <v>-7</v>
      </c>
      <c r="AN185" s="87">
        <f t="shared" si="299"/>
        <v>2</v>
      </c>
      <c r="AO185" s="87">
        <f t="shared" si="299"/>
        <v>3</v>
      </c>
      <c r="AP185" s="30"/>
      <c r="AQ185" s="87">
        <f t="shared" ref="AQ185:AT188" si="300">AQ151-AL151</f>
        <v>0</v>
      </c>
      <c r="AR185" s="87">
        <f t="shared" si="300"/>
        <v>4</v>
      </c>
      <c r="AS185" s="87">
        <f t="shared" si="300"/>
        <v>9</v>
      </c>
      <c r="AT185" s="87">
        <f t="shared" si="300"/>
        <v>17</v>
      </c>
      <c r="AU185" s="30"/>
      <c r="AV185" s="87">
        <f t="shared" ref="AV185:AY188" si="301">AV151-AQ151</f>
        <v>22</v>
      </c>
      <c r="AW185" s="87">
        <f t="shared" si="301"/>
        <v>28</v>
      </c>
      <c r="AX185" s="87">
        <f t="shared" si="301"/>
        <v>24</v>
      </c>
      <c r="AY185" s="87">
        <f t="shared" si="301"/>
        <v>16</v>
      </c>
      <c r="BA185" s="87">
        <f t="shared" ref="BA185:BD188" si="302">BA151-AV151</f>
        <v>15</v>
      </c>
      <c r="BB185" s="87">
        <f t="shared" si="302"/>
        <v>13</v>
      </c>
      <c r="BC185" s="87">
        <f t="shared" si="302"/>
        <v>21</v>
      </c>
      <c r="BD185" s="87">
        <f t="shared" si="302"/>
        <v>16</v>
      </c>
      <c r="BF185" s="87">
        <v>12</v>
      </c>
      <c r="BG185" s="87">
        <v>6</v>
      </c>
      <c r="BH185" s="87">
        <v>0</v>
      </c>
      <c r="BI185" s="87">
        <v>6</v>
      </c>
      <c r="BK185" s="87">
        <v>11</v>
      </c>
      <c r="BL185" s="87">
        <v>18</v>
      </c>
      <c r="BM185" s="87">
        <v>17</v>
      </c>
      <c r="BN185" s="6">
        <v>29</v>
      </c>
    </row>
    <row r="186" spans="2:66" outlineLevel="2" x14ac:dyDescent="0.35">
      <c r="B186" s="2" t="s">
        <v>11</v>
      </c>
      <c r="C186" s="30">
        <v>0</v>
      </c>
      <c r="D186" s="30">
        <v>0</v>
      </c>
      <c r="E186" s="30">
        <v>0</v>
      </c>
      <c r="F186" s="30">
        <v>0</v>
      </c>
      <c r="H186" s="88">
        <f t="shared" si="293"/>
        <v>0</v>
      </c>
      <c r="I186" s="88">
        <f t="shared" si="293"/>
        <v>0</v>
      </c>
      <c r="J186" s="88">
        <f t="shared" si="293"/>
        <v>0</v>
      </c>
      <c r="K186" s="88">
        <f t="shared" si="293"/>
        <v>0</v>
      </c>
      <c r="M186" s="88">
        <f t="shared" si="294"/>
        <v>0</v>
      </c>
      <c r="N186" s="88">
        <f t="shared" si="294"/>
        <v>0</v>
      </c>
      <c r="O186" s="88">
        <f t="shared" si="294"/>
        <v>0</v>
      </c>
      <c r="P186" s="88">
        <f t="shared" si="294"/>
        <v>0</v>
      </c>
      <c r="Q186" s="30"/>
      <c r="R186" s="88">
        <f t="shared" si="295"/>
        <v>2</v>
      </c>
      <c r="S186" s="88">
        <f t="shared" si="295"/>
        <v>2</v>
      </c>
      <c r="T186" s="88">
        <f t="shared" si="295"/>
        <v>2</v>
      </c>
      <c r="U186" s="88">
        <f t="shared" si="295"/>
        <v>2</v>
      </c>
      <c r="V186" s="30"/>
      <c r="W186" s="88">
        <f t="shared" si="296"/>
        <v>3</v>
      </c>
      <c r="X186" s="88">
        <f t="shared" si="296"/>
        <v>3</v>
      </c>
      <c r="Y186" s="88">
        <f t="shared" si="296"/>
        <v>3</v>
      </c>
      <c r="Z186" s="88">
        <f t="shared" si="296"/>
        <v>6</v>
      </c>
      <c r="AA186" s="30"/>
      <c r="AB186" s="88">
        <f t="shared" si="297"/>
        <v>3</v>
      </c>
      <c r="AC186" s="88">
        <f t="shared" si="297"/>
        <v>6</v>
      </c>
      <c r="AD186" s="88">
        <f t="shared" si="297"/>
        <v>4</v>
      </c>
      <c r="AE186" s="88">
        <f t="shared" si="297"/>
        <v>-1</v>
      </c>
      <c r="AF186" s="30"/>
      <c r="AG186" s="88">
        <f t="shared" si="298"/>
        <v>-1</v>
      </c>
      <c r="AH186" s="88">
        <f t="shared" si="298"/>
        <v>-1</v>
      </c>
      <c r="AI186" s="88">
        <f t="shared" si="298"/>
        <v>-3</v>
      </c>
      <c r="AJ186" s="88">
        <f t="shared" si="298"/>
        <v>-1</v>
      </c>
      <c r="AK186" s="30"/>
      <c r="AL186" s="88">
        <f t="shared" si="299"/>
        <v>2</v>
      </c>
      <c r="AM186" s="88">
        <f t="shared" si="299"/>
        <v>-2</v>
      </c>
      <c r="AN186" s="88">
        <f t="shared" si="299"/>
        <v>2</v>
      </c>
      <c r="AO186" s="88">
        <f t="shared" si="299"/>
        <v>3</v>
      </c>
      <c r="AP186" s="30"/>
      <c r="AQ186" s="88">
        <f t="shared" si="300"/>
        <v>0</v>
      </c>
      <c r="AR186" s="88">
        <f t="shared" si="300"/>
        <v>1</v>
      </c>
      <c r="AS186" s="88">
        <f t="shared" si="300"/>
        <v>5</v>
      </c>
      <c r="AT186" s="88">
        <f t="shared" si="300"/>
        <v>6</v>
      </c>
      <c r="AU186" s="30"/>
      <c r="AV186" s="88">
        <f t="shared" si="301"/>
        <v>6</v>
      </c>
      <c r="AW186" s="88">
        <f t="shared" si="301"/>
        <v>6</v>
      </c>
      <c r="AX186" s="88">
        <f t="shared" si="301"/>
        <v>2</v>
      </c>
      <c r="AY186" s="88">
        <f t="shared" si="301"/>
        <v>0</v>
      </c>
      <c r="BA186" s="88">
        <f t="shared" si="302"/>
        <v>0</v>
      </c>
      <c r="BB186" s="88">
        <f t="shared" si="302"/>
        <v>0</v>
      </c>
      <c r="BC186" s="88">
        <f t="shared" si="302"/>
        <v>1</v>
      </c>
      <c r="BD186" s="88">
        <f t="shared" si="302"/>
        <v>-3</v>
      </c>
      <c r="BF186" s="88">
        <v>-3</v>
      </c>
      <c r="BG186" s="88">
        <v>-3</v>
      </c>
      <c r="BH186" s="88">
        <v>-4</v>
      </c>
      <c r="BI186" s="88">
        <v>1</v>
      </c>
      <c r="BK186" s="88">
        <v>6</v>
      </c>
      <c r="BL186" s="88">
        <v>6</v>
      </c>
      <c r="BM186" s="88">
        <v>6</v>
      </c>
      <c r="BN186" s="149">
        <v>5</v>
      </c>
    </row>
    <row r="187" spans="2:66" outlineLevel="2" x14ac:dyDescent="0.35">
      <c r="B187" s="2" t="s">
        <v>12</v>
      </c>
      <c r="C187" s="30">
        <v>0</v>
      </c>
      <c r="D187" s="30">
        <v>0</v>
      </c>
      <c r="E187" s="30">
        <v>0</v>
      </c>
      <c r="F187" s="30">
        <v>0</v>
      </c>
      <c r="H187" s="88">
        <f t="shared" si="293"/>
        <v>0</v>
      </c>
      <c r="I187" s="88">
        <f t="shared" si="293"/>
        <v>0</v>
      </c>
      <c r="J187" s="88">
        <f t="shared" si="293"/>
        <v>0</v>
      </c>
      <c r="K187" s="88">
        <f t="shared" si="293"/>
        <v>0</v>
      </c>
      <c r="M187" s="88">
        <f t="shared" si="294"/>
        <v>0</v>
      </c>
      <c r="N187" s="88">
        <f t="shared" si="294"/>
        <v>3</v>
      </c>
      <c r="O187" s="88">
        <f t="shared" si="294"/>
        <v>5</v>
      </c>
      <c r="P187" s="88">
        <f t="shared" si="294"/>
        <v>8</v>
      </c>
      <c r="Q187" s="30"/>
      <c r="R187" s="88">
        <f t="shared" si="295"/>
        <v>8</v>
      </c>
      <c r="S187" s="88">
        <f t="shared" si="295"/>
        <v>6</v>
      </c>
      <c r="T187" s="88">
        <f t="shared" si="295"/>
        <v>3</v>
      </c>
      <c r="U187" s="88">
        <f t="shared" si="295"/>
        <v>3</v>
      </c>
      <c r="V187" s="30"/>
      <c r="W187" s="88">
        <f t="shared" si="296"/>
        <v>3</v>
      </c>
      <c r="X187" s="88">
        <f t="shared" si="296"/>
        <v>2</v>
      </c>
      <c r="Y187" s="88">
        <f t="shared" si="296"/>
        <v>6</v>
      </c>
      <c r="Z187" s="88">
        <f t="shared" si="296"/>
        <v>1</v>
      </c>
      <c r="AA187" s="30"/>
      <c r="AB187" s="88">
        <f t="shared" si="297"/>
        <v>1</v>
      </c>
      <c r="AC187" s="88">
        <f t="shared" si="297"/>
        <v>1</v>
      </c>
      <c r="AD187" s="88">
        <f t="shared" si="297"/>
        <v>-3</v>
      </c>
      <c r="AE187" s="88">
        <f t="shared" si="297"/>
        <v>0</v>
      </c>
      <c r="AF187" s="30"/>
      <c r="AG187" s="88">
        <f t="shared" si="298"/>
        <v>-1</v>
      </c>
      <c r="AH187" s="88">
        <f t="shared" si="298"/>
        <v>-2</v>
      </c>
      <c r="AI187" s="88">
        <f t="shared" si="298"/>
        <v>-6</v>
      </c>
      <c r="AJ187" s="88">
        <f t="shared" si="298"/>
        <v>-7</v>
      </c>
      <c r="AK187" s="30"/>
      <c r="AL187" s="88">
        <f t="shared" si="299"/>
        <v>-6</v>
      </c>
      <c r="AM187" s="88">
        <f t="shared" si="299"/>
        <v>-5</v>
      </c>
      <c r="AN187" s="88">
        <f t="shared" si="299"/>
        <v>0</v>
      </c>
      <c r="AO187" s="88">
        <f t="shared" si="299"/>
        <v>0</v>
      </c>
      <c r="AP187" s="30"/>
      <c r="AQ187" s="88">
        <f t="shared" si="300"/>
        <v>0</v>
      </c>
      <c r="AR187" s="88">
        <f t="shared" si="300"/>
        <v>3</v>
      </c>
      <c r="AS187" s="88">
        <f t="shared" si="300"/>
        <v>4</v>
      </c>
      <c r="AT187" s="88">
        <f t="shared" si="300"/>
        <v>6</v>
      </c>
      <c r="AU187" s="30"/>
      <c r="AV187" s="88">
        <f t="shared" si="301"/>
        <v>7</v>
      </c>
      <c r="AW187" s="88">
        <f t="shared" si="301"/>
        <v>12</v>
      </c>
      <c r="AX187" s="88">
        <f t="shared" si="301"/>
        <v>12</v>
      </c>
      <c r="AY187" s="88">
        <f t="shared" si="301"/>
        <v>11</v>
      </c>
      <c r="BA187" s="88">
        <f t="shared" si="302"/>
        <v>9</v>
      </c>
      <c r="BB187" s="88">
        <f t="shared" si="302"/>
        <v>6</v>
      </c>
      <c r="BC187" s="88">
        <f t="shared" si="302"/>
        <v>13</v>
      </c>
      <c r="BD187" s="88">
        <f t="shared" si="302"/>
        <v>12</v>
      </c>
      <c r="BF187" s="88">
        <v>13</v>
      </c>
      <c r="BG187" s="88">
        <v>8</v>
      </c>
      <c r="BH187" s="88">
        <v>1</v>
      </c>
      <c r="BI187" s="88">
        <v>1</v>
      </c>
      <c r="BK187" s="88">
        <v>1</v>
      </c>
      <c r="BL187" s="88">
        <v>1</v>
      </c>
      <c r="BM187" s="88">
        <v>0</v>
      </c>
      <c r="BN187" s="149">
        <v>6</v>
      </c>
    </row>
    <row r="188" spans="2:66" outlineLevel="2" x14ac:dyDescent="0.35">
      <c r="B188" s="2" t="s">
        <v>13</v>
      </c>
      <c r="C188" s="30">
        <v>0</v>
      </c>
      <c r="D188" s="30">
        <v>0</v>
      </c>
      <c r="E188" s="30">
        <v>0</v>
      </c>
      <c r="F188" s="30">
        <v>0</v>
      </c>
      <c r="H188" s="88">
        <f t="shared" si="293"/>
        <v>0</v>
      </c>
      <c r="I188" s="88">
        <f t="shared" si="293"/>
        <v>0</v>
      </c>
      <c r="J188" s="88">
        <f t="shared" si="293"/>
        <v>0</v>
      </c>
      <c r="K188" s="88">
        <f t="shared" si="293"/>
        <v>0</v>
      </c>
      <c r="M188" s="88">
        <f t="shared" si="294"/>
        <v>0</v>
      </c>
      <c r="N188" s="88">
        <f t="shared" si="294"/>
        <v>0</v>
      </c>
      <c r="O188" s="88">
        <f t="shared" si="294"/>
        <v>0</v>
      </c>
      <c r="P188" s="88">
        <f t="shared" si="294"/>
        <v>0</v>
      </c>
      <c r="Q188" s="30"/>
      <c r="R188" s="88">
        <f t="shared" si="295"/>
        <v>0</v>
      </c>
      <c r="S188" s="88">
        <f t="shared" si="295"/>
        <v>0</v>
      </c>
      <c r="T188" s="88">
        <f t="shared" si="295"/>
        <v>0</v>
      </c>
      <c r="U188" s="88">
        <f t="shared" si="295"/>
        <v>0</v>
      </c>
      <c r="V188" s="30"/>
      <c r="W188" s="88">
        <f t="shared" si="296"/>
        <v>0</v>
      </c>
      <c r="X188" s="88">
        <f t="shared" si="296"/>
        <v>0</v>
      </c>
      <c r="Y188" s="88">
        <f t="shared" si="296"/>
        <v>0</v>
      </c>
      <c r="Z188" s="88">
        <f t="shared" si="296"/>
        <v>0</v>
      </c>
      <c r="AA188" s="30"/>
      <c r="AB188" s="88">
        <f t="shared" si="297"/>
        <v>0</v>
      </c>
      <c r="AC188" s="88">
        <f t="shared" si="297"/>
        <v>0</v>
      </c>
      <c r="AD188" s="88">
        <f t="shared" si="297"/>
        <v>0</v>
      </c>
      <c r="AE188" s="88">
        <f t="shared" si="297"/>
        <v>0</v>
      </c>
      <c r="AF188" s="30"/>
      <c r="AG188" s="88">
        <f t="shared" si="298"/>
        <v>0</v>
      </c>
      <c r="AH188" s="88">
        <f t="shared" si="298"/>
        <v>0</v>
      </c>
      <c r="AI188" s="88">
        <f t="shared" si="298"/>
        <v>0</v>
      </c>
      <c r="AJ188" s="88">
        <f t="shared" si="298"/>
        <v>0</v>
      </c>
      <c r="AK188" s="30"/>
      <c r="AL188" s="88">
        <f t="shared" si="299"/>
        <v>0</v>
      </c>
      <c r="AM188" s="88">
        <f t="shared" si="299"/>
        <v>0</v>
      </c>
      <c r="AN188" s="88">
        <f t="shared" si="299"/>
        <v>0</v>
      </c>
      <c r="AO188" s="88">
        <f t="shared" si="299"/>
        <v>0</v>
      </c>
      <c r="AP188" s="30"/>
      <c r="AQ188" s="88">
        <f t="shared" si="300"/>
        <v>0</v>
      </c>
      <c r="AR188" s="88">
        <f t="shared" si="300"/>
        <v>0</v>
      </c>
      <c r="AS188" s="88">
        <f t="shared" si="300"/>
        <v>0</v>
      </c>
      <c r="AT188" s="88">
        <f t="shared" si="300"/>
        <v>5</v>
      </c>
      <c r="AU188" s="30"/>
      <c r="AV188" s="88">
        <f t="shared" si="301"/>
        <v>9</v>
      </c>
      <c r="AW188" s="88">
        <f t="shared" si="301"/>
        <v>10</v>
      </c>
      <c r="AX188" s="88">
        <f t="shared" si="301"/>
        <v>10</v>
      </c>
      <c r="AY188" s="88">
        <f t="shared" si="301"/>
        <v>5</v>
      </c>
      <c r="BA188" s="88">
        <f t="shared" si="302"/>
        <v>6</v>
      </c>
      <c r="BB188" s="88">
        <f t="shared" si="302"/>
        <v>7</v>
      </c>
      <c r="BC188" s="88">
        <f t="shared" si="302"/>
        <v>7</v>
      </c>
      <c r="BD188" s="88">
        <f t="shared" si="302"/>
        <v>7</v>
      </c>
      <c r="BF188" s="88">
        <v>2</v>
      </c>
      <c r="BG188" s="88">
        <v>1</v>
      </c>
      <c r="BH188" s="88">
        <v>0</v>
      </c>
      <c r="BI188" s="88">
        <v>1</v>
      </c>
      <c r="BK188" s="88">
        <v>1</v>
      </c>
      <c r="BL188" s="88">
        <v>2</v>
      </c>
      <c r="BM188" s="88">
        <v>4</v>
      </c>
      <c r="BN188" s="149">
        <v>6</v>
      </c>
    </row>
    <row r="189" spans="2:66" outlineLevel="2" x14ac:dyDescent="0.35">
      <c r="B189" s="52" t="s">
        <v>261</v>
      </c>
      <c r="C189" s="30">
        <v>0</v>
      </c>
      <c r="D189" s="30">
        <v>0</v>
      </c>
      <c r="E189" s="30">
        <v>0</v>
      </c>
      <c r="F189" s="30">
        <v>0</v>
      </c>
      <c r="H189" s="88">
        <v>0</v>
      </c>
      <c r="I189" s="88">
        <v>0</v>
      </c>
      <c r="J189" s="88">
        <v>0</v>
      </c>
      <c r="K189" s="88">
        <v>0</v>
      </c>
      <c r="M189" s="88">
        <v>0</v>
      </c>
      <c r="N189" s="88">
        <v>0</v>
      </c>
      <c r="O189" s="88">
        <v>0</v>
      </c>
      <c r="P189" s="88">
        <v>0</v>
      </c>
      <c r="Q189" s="30"/>
      <c r="R189" s="88">
        <v>0</v>
      </c>
      <c r="S189" s="88">
        <v>0</v>
      </c>
      <c r="T189" s="88">
        <v>0</v>
      </c>
      <c r="U189" s="88">
        <v>0</v>
      </c>
      <c r="V189" s="30"/>
      <c r="W189" s="88">
        <v>0</v>
      </c>
      <c r="X189" s="88">
        <v>0</v>
      </c>
      <c r="Y189" s="88">
        <v>0</v>
      </c>
      <c r="Z189" s="88">
        <v>0</v>
      </c>
      <c r="AA189" s="30"/>
      <c r="AB189" s="88">
        <v>0</v>
      </c>
      <c r="AC189" s="88">
        <v>0</v>
      </c>
      <c r="AD189" s="88">
        <v>0</v>
      </c>
      <c r="AE189" s="88">
        <v>0</v>
      </c>
      <c r="AF189" s="30"/>
      <c r="AG189" s="88">
        <v>0</v>
      </c>
      <c r="AH189" s="88">
        <v>0</v>
      </c>
      <c r="AI189" s="88">
        <v>0</v>
      </c>
      <c r="AJ189" s="88">
        <v>0</v>
      </c>
      <c r="AK189" s="30"/>
      <c r="AL189" s="88">
        <v>0</v>
      </c>
      <c r="AM189" s="88">
        <v>0</v>
      </c>
      <c r="AN189" s="88">
        <v>0</v>
      </c>
      <c r="AO189" s="88">
        <v>0</v>
      </c>
      <c r="AP189" s="30"/>
      <c r="AQ189" s="88">
        <v>0</v>
      </c>
      <c r="AR189" s="88">
        <v>0</v>
      </c>
      <c r="AS189" s="88">
        <v>0</v>
      </c>
      <c r="AT189" s="88">
        <v>0</v>
      </c>
      <c r="AU189" s="88"/>
      <c r="AV189" s="88">
        <v>0</v>
      </c>
      <c r="AW189" s="88">
        <v>0</v>
      </c>
      <c r="AX189" s="88">
        <v>0</v>
      </c>
      <c r="AY189" s="88">
        <v>0</v>
      </c>
      <c r="BA189" s="88">
        <v>0</v>
      </c>
      <c r="BB189" s="88">
        <v>0</v>
      </c>
      <c r="BC189" s="88">
        <v>0</v>
      </c>
      <c r="BD189" s="88">
        <v>0</v>
      </c>
      <c r="BF189" s="88">
        <v>0</v>
      </c>
      <c r="BG189" s="88">
        <v>0</v>
      </c>
      <c r="BH189" s="88">
        <v>3</v>
      </c>
      <c r="BI189" s="88">
        <v>3</v>
      </c>
      <c r="BK189" s="88">
        <v>3</v>
      </c>
      <c r="BL189" s="88">
        <v>9</v>
      </c>
      <c r="BM189" s="88">
        <v>6</v>
      </c>
      <c r="BN189" s="149">
        <v>11</v>
      </c>
    </row>
    <row r="190" spans="2:66" outlineLevel="2" x14ac:dyDescent="0.35">
      <c r="B190" s="52" t="s">
        <v>280</v>
      </c>
      <c r="C190" s="30">
        <v>0</v>
      </c>
      <c r="D190" s="30">
        <v>0</v>
      </c>
      <c r="E190" s="30">
        <v>0</v>
      </c>
      <c r="F190" s="30">
        <v>0</v>
      </c>
      <c r="H190" s="88">
        <v>0</v>
      </c>
      <c r="I190" s="88">
        <v>0</v>
      </c>
      <c r="J190" s="88">
        <v>0</v>
      </c>
      <c r="K190" s="88">
        <v>0</v>
      </c>
      <c r="M190" s="88">
        <v>0</v>
      </c>
      <c r="N190" s="88">
        <v>0</v>
      </c>
      <c r="O190" s="88">
        <v>0</v>
      </c>
      <c r="P190" s="88">
        <v>0</v>
      </c>
      <c r="Q190" s="30"/>
      <c r="R190" s="88">
        <v>0</v>
      </c>
      <c r="S190" s="88">
        <v>0</v>
      </c>
      <c r="T190" s="88">
        <v>0</v>
      </c>
      <c r="U190" s="88">
        <v>0</v>
      </c>
      <c r="V190" s="30"/>
      <c r="W190" s="88">
        <v>0</v>
      </c>
      <c r="X190" s="88">
        <v>0</v>
      </c>
      <c r="Y190" s="88">
        <v>0</v>
      </c>
      <c r="Z190" s="88">
        <v>0</v>
      </c>
      <c r="AA190" s="30"/>
      <c r="AB190" s="88">
        <v>0</v>
      </c>
      <c r="AC190" s="88">
        <v>0</v>
      </c>
      <c r="AD190" s="88">
        <v>0</v>
      </c>
      <c r="AE190" s="88">
        <v>0</v>
      </c>
      <c r="AF190" s="30"/>
      <c r="AG190" s="88">
        <v>0</v>
      </c>
      <c r="AH190" s="88">
        <v>0</v>
      </c>
      <c r="AI190" s="88">
        <v>0</v>
      </c>
      <c r="AJ190" s="88">
        <v>0</v>
      </c>
      <c r="AK190" s="30"/>
      <c r="AL190" s="88">
        <v>0</v>
      </c>
      <c r="AM190" s="88">
        <v>0</v>
      </c>
      <c r="AN190" s="88">
        <v>0</v>
      </c>
      <c r="AO190" s="88">
        <v>0</v>
      </c>
      <c r="AP190" s="30"/>
      <c r="AQ190" s="88">
        <v>0</v>
      </c>
      <c r="AR190" s="88">
        <v>0</v>
      </c>
      <c r="AS190" s="88">
        <v>0</v>
      </c>
      <c r="AT190" s="88">
        <v>0</v>
      </c>
      <c r="AU190" s="88"/>
      <c r="AV190" s="88">
        <v>0</v>
      </c>
      <c r="AW190" s="88">
        <v>0</v>
      </c>
      <c r="AX190" s="88">
        <v>0</v>
      </c>
      <c r="AY190" s="88">
        <v>0</v>
      </c>
      <c r="BA190" s="88">
        <v>0</v>
      </c>
      <c r="BB190" s="88">
        <v>0</v>
      </c>
      <c r="BC190" s="88">
        <v>0</v>
      </c>
      <c r="BD190" s="88">
        <v>0</v>
      </c>
      <c r="BF190" s="88">
        <v>0</v>
      </c>
      <c r="BG190" s="88">
        <v>0</v>
      </c>
      <c r="BH190" s="88">
        <v>0</v>
      </c>
      <c r="BI190" s="88">
        <v>0</v>
      </c>
      <c r="BK190" s="88">
        <v>0</v>
      </c>
      <c r="BL190" s="88">
        <v>0</v>
      </c>
      <c r="BM190" s="88">
        <v>1</v>
      </c>
      <c r="BN190" s="149">
        <v>1</v>
      </c>
    </row>
    <row r="191" spans="2:66" outlineLevel="1" x14ac:dyDescent="0.35">
      <c r="B191" s="3" t="s">
        <v>17</v>
      </c>
      <c r="C191" s="30">
        <v>0</v>
      </c>
      <c r="D191" s="30">
        <v>0</v>
      </c>
      <c r="E191" s="30">
        <v>0</v>
      </c>
      <c r="F191" s="30">
        <v>0</v>
      </c>
      <c r="H191" s="87">
        <f t="shared" ref="H191:K192" si="303">H157-C157</f>
        <v>0</v>
      </c>
      <c r="I191" s="87">
        <f t="shared" si="303"/>
        <v>0</v>
      </c>
      <c r="J191" s="87">
        <f t="shared" si="303"/>
        <v>0</v>
      </c>
      <c r="K191" s="87">
        <f t="shared" si="303"/>
        <v>0</v>
      </c>
      <c r="M191" s="87">
        <f t="shared" ref="M191:P192" si="304">M157-H157</f>
        <v>0</v>
      </c>
      <c r="N191" s="87">
        <f t="shared" si="304"/>
        <v>0</v>
      </c>
      <c r="O191" s="87">
        <f t="shared" si="304"/>
        <v>0</v>
      </c>
      <c r="P191" s="87">
        <f t="shared" si="304"/>
        <v>0</v>
      </c>
      <c r="Q191" s="30"/>
      <c r="R191" s="87">
        <f t="shared" ref="R191:U192" si="305">R157-M157</f>
        <v>0</v>
      </c>
      <c r="S191" s="87">
        <f t="shared" si="305"/>
        <v>0</v>
      </c>
      <c r="T191" s="87">
        <f t="shared" si="305"/>
        <v>0</v>
      </c>
      <c r="U191" s="87">
        <f t="shared" si="305"/>
        <v>0</v>
      </c>
      <c r="V191" s="30"/>
      <c r="W191" s="87">
        <f t="shared" ref="W191:Z192" si="306">W157-R157</f>
        <v>0</v>
      </c>
      <c r="X191" s="87">
        <f t="shared" si="306"/>
        <v>0</v>
      </c>
      <c r="Y191" s="87">
        <f t="shared" si="306"/>
        <v>0</v>
      </c>
      <c r="Z191" s="87">
        <f t="shared" si="306"/>
        <v>0</v>
      </c>
      <c r="AA191" s="30"/>
      <c r="AB191" s="87">
        <f t="shared" ref="AB191:AE192" si="307">AB157-W157</f>
        <v>0</v>
      </c>
      <c r="AC191" s="87">
        <f t="shared" si="307"/>
        <v>0</v>
      </c>
      <c r="AD191" s="87">
        <f t="shared" si="307"/>
        <v>0</v>
      </c>
      <c r="AE191" s="87">
        <f t="shared" si="307"/>
        <v>0</v>
      </c>
      <c r="AF191" s="30"/>
      <c r="AG191" s="87">
        <f t="shared" ref="AG191:AJ192" si="308">AG157-AB157</f>
        <v>0</v>
      </c>
      <c r="AH191" s="87">
        <f t="shared" si="308"/>
        <v>0</v>
      </c>
      <c r="AI191" s="87">
        <f t="shared" si="308"/>
        <v>0</v>
      </c>
      <c r="AJ191" s="87">
        <f t="shared" si="308"/>
        <v>0</v>
      </c>
      <c r="AK191" s="30"/>
      <c r="AL191" s="87">
        <f t="shared" ref="AL191:AO192" si="309">AL157-AG157</f>
        <v>0</v>
      </c>
      <c r="AM191" s="87">
        <f t="shared" si="309"/>
        <v>0</v>
      </c>
      <c r="AN191" s="87">
        <f t="shared" si="309"/>
        <v>0</v>
      </c>
      <c r="AO191" s="87">
        <f t="shared" si="309"/>
        <v>0</v>
      </c>
      <c r="AP191" s="30"/>
      <c r="AQ191" s="87">
        <f t="shared" ref="AQ191:AT192" si="310">AQ157-AL157</f>
        <v>0</v>
      </c>
      <c r="AR191" s="87">
        <f t="shared" si="310"/>
        <v>0</v>
      </c>
      <c r="AS191" s="87">
        <f t="shared" si="310"/>
        <v>1</v>
      </c>
      <c r="AT191" s="87">
        <f t="shared" si="310"/>
        <v>4</v>
      </c>
      <c r="AU191" s="30"/>
      <c r="AV191" s="87">
        <f t="shared" ref="AV191:AY192" si="311">AV157-AQ157</f>
        <v>6</v>
      </c>
      <c r="AW191" s="87">
        <f t="shared" si="311"/>
        <v>7</v>
      </c>
      <c r="AX191" s="87">
        <f t="shared" si="311"/>
        <v>9</v>
      </c>
      <c r="AY191" s="87">
        <f t="shared" si="311"/>
        <v>8</v>
      </c>
      <c r="BA191" s="87">
        <f t="shared" ref="BA191:BD192" si="312">BA157-AV157</f>
        <v>7</v>
      </c>
      <c r="BB191" s="87">
        <f t="shared" si="312"/>
        <v>8</v>
      </c>
      <c r="BC191" s="87">
        <f t="shared" si="312"/>
        <v>6</v>
      </c>
      <c r="BD191" s="87">
        <f t="shared" si="312"/>
        <v>4</v>
      </c>
      <c r="BF191" s="87">
        <v>5</v>
      </c>
      <c r="BG191" s="87">
        <v>4</v>
      </c>
      <c r="BH191" s="87">
        <v>4</v>
      </c>
      <c r="BI191" s="87">
        <v>4</v>
      </c>
      <c r="BK191" s="87">
        <v>2</v>
      </c>
      <c r="BL191" s="87">
        <v>1</v>
      </c>
      <c r="BM191" s="87">
        <v>0</v>
      </c>
      <c r="BN191" s="87">
        <v>0</v>
      </c>
    </row>
    <row r="192" spans="2:66" outlineLevel="2" x14ac:dyDescent="0.35">
      <c r="B192" s="2" t="s">
        <v>18</v>
      </c>
      <c r="C192" s="30">
        <v>0</v>
      </c>
      <c r="D192" s="30">
        <v>0</v>
      </c>
      <c r="E192" s="30">
        <v>0</v>
      </c>
      <c r="F192" s="30">
        <v>0</v>
      </c>
      <c r="H192" s="88">
        <f t="shared" si="303"/>
        <v>0</v>
      </c>
      <c r="I192" s="88">
        <f t="shared" si="303"/>
        <v>0</v>
      </c>
      <c r="J192" s="88">
        <f t="shared" si="303"/>
        <v>0</v>
      </c>
      <c r="K192" s="88">
        <f t="shared" si="303"/>
        <v>0</v>
      </c>
      <c r="M192" s="88">
        <f t="shared" si="304"/>
        <v>0</v>
      </c>
      <c r="N192" s="88">
        <f t="shared" si="304"/>
        <v>0</v>
      </c>
      <c r="O192" s="88">
        <f t="shared" si="304"/>
        <v>0</v>
      </c>
      <c r="P192" s="88">
        <f t="shared" si="304"/>
        <v>0</v>
      </c>
      <c r="Q192" s="30"/>
      <c r="R192" s="88">
        <f t="shared" si="305"/>
        <v>0</v>
      </c>
      <c r="S192" s="88">
        <f t="shared" si="305"/>
        <v>0</v>
      </c>
      <c r="T192" s="88">
        <f t="shared" si="305"/>
        <v>0</v>
      </c>
      <c r="U192" s="88">
        <f t="shared" si="305"/>
        <v>0</v>
      </c>
      <c r="V192" s="30"/>
      <c r="W192" s="88">
        <f t="shared" si="306"/>
        <v>0</v>
      </c>
      <c r="X192" s="88">
        <f t="shared" si="306"/>
        <v>0</v>
      </c>
      <c r="Y192" s="88">
        <f t="shared" si="306"/>
        <v>0</v>
      </c>
      <c r="Z192" s="88">
        <f t="shared" si="306"/>
        <v>0</v>
      </c>
      <c r="AA192" s="30"/>
      <c r="AB192" s="88">
        <f t="shared" si="307"/>
        <v>0</v>
      </c>
      <c r="AC192" s="88">
        <f t="shared" si="307"/>
        <v>0</v>
      </c>
      <c r="AD192" s="88">
        <f t="shared" si="307"/>
        <v>0</v>
      </c>
      <c r="AE192" s="88">
        <f t="shared" si="307"/>
        <v>0</v>
      </c>
      <c r="AF192" s="30"/>
      <c r="AG192" s="88">
        <f t="shared" si="308"/>
        <v>0</v>
      </c>
      <c r="AH192" s="88">
        <f t="shared" si="308"/>
        <v>0</v>
      </c>
      <c r="AI192" s="88">
        <f t="shared" si="308"/>
        <v>0</v>
      </c>
      <c r="AJ192" s="88">
        <f t="shared" si="308"/>
        <v>0</v>
      </c>
      <c r="AK192" s="30"/>
      <c r="AL192" s="88">
        <f t="shared" si="309"/>
        <v>0</v>
      </c>
      <c r="AM192" s="88">
        <f t="shared" si="309"/>
        <v>0</v>
      </c>
      <c r="AN192" s="88">
        <f t="shared" si="309"/>
        <v>0</v>
      </c>
      <c r="AO192" s="88">
        <f t="shared" si="309"/>
        <v>0</v>
      </c>
      <c r="AP192" s="30"/>
      <c r="AQ192" s="88">
        <f t="shared" si="310"/>
        <v>0</v>
      </c>
      <c r="AR192" s="88">
        <f t="shared" si="310"/>
        <v>0</v>
      </c>
      <c r="AS192" s="88">
        <f t="shared" si="310"/>
        <v>1</v>
      </c>
      <c r="AT192" s="88">
        <f t="shared" si="310"/>
        <v>4</v>
      </c>
      <c r="AU192" s="30"/>
      <c r="AV192" s="88">
        <f t="shared" si="311"/>
        <v>6</v>
      </c>
      <c r="AW192" s="88">
        <f t="shared" si="311"/>
        <v>7</v>
      </c>
      <c r="AX192" s="88">
        <f t="shared" si="311"/>
        <v>9</v>
      </c>
      <c r="AY192" s="88">
        <f t="shared" si="311"/>
        <v>8</v>
      </c>
      <c r="BA192" s="88">
        <f t="shared" si="312"/>
        <v>7</v>
      </c>
      <c r="BB192" s="88">
        <f t="shared" si="312"/>
        <v>8</v>
      </c>
      <c r="BC192" s="88">
        <f t="shared" si="312"/>
        <v>6</v>
      </c>
      <c r="BD192" s="88">
        <f t="shared" si="312"/>
        <v>4</v>
      </c>
      <c r="BF192" s="88">
        <v>5</v>
      </c>
      <c r="BG192" s="88">
        <v>4</v>
      </c>
      <c r="BH192" s="88">
        <v>3</v>
      </c>
      <c r="BI192" s="88">
        <v>3</v>
      </c>
      <c r="BK192" s="88">
        <v>1</v>
      </c>
      <c r="BL192" s="88">
        <v>0</v>
      </c>
      <c r="BM192" s="88">
        <v>0</v>
      </c>
      <c r="BN192" s="149">
        <v>0</v>
      </c>
    </row>
    <row r="193" spans="2:66" outlineLevel="2" x14ac:dyDescent="0.35">
      <c r="B193" s="52" t="s">
        <v>262</v>
      </c>
      <c r="C193" s="30">
        <v>0</v>
      </c>
      <c r="D193" s="30">
        <v>0</v>
      </c>
      <c r="E193" s="30">
        <v>0</v>
      </c>
      <c r="F193" s="30">
        <v>0</v>
      </c>
      <c r="H193" s="88">
        <v>0</v>
      </c>
      <c r="I193" s="88">
        <v>0</v>
      </c>
      <c r="J193" s="88">
        <v>0</v>
      </c>
      <c r="K193" s="88">
        <v>0</v>
      </c>
      <c r="M193" s="88">
        <v>0</v>
      </c>
      <c r="N193" s="88">
        <v>0</v>
      </c>
      <c r="O193" s="88">
        <v>0</v>
      </c>
      <c r="P193" s="88">
        <v>0</v>
      </c>
      <c r="Q193" s="30"/>
      <c r="R193" s="88">
        <v>0</v>
      </c>
      <c r="S193" s="88">
        <v>0</v>
      </c>
      <c r="T193" s="88">
        <v>0</v>
      </c>
      <c r="U193" s="88">
        <v>0</v>
      </c>
      <c r="V193" s="30"/>
      <c r="W193" s="88">
        <v>0</v>
      </c>
      <c r="X193" s="88">
        <v>0</v>
      </c>
      <c r="Y193" s="88">
        <v>0</v>
      </c>
      <c r="Z193" s="88">
        <v>0</v>
      </c>
      <c r="AA193" s="30"/>
      <c r="AB193" s="88">
        <v>0</v>
      </c>
      <c r="AC193" s="88">
        <v>0</v>
      </c>
      <c r="AD193" s="88">
        <v>0</v>
      </c>
      <c r="AE193" s="88">
        <v>0</v>
      </c>
      <c r="AF193" s="30"/>
      <c r="AG193" s="88">
        <v>0</v>
      </c>
      <c r="AH193" s="88">
        <v>0</v>
      </c>
      <c r="AI193" s="88">
        <v>0</v>
      </c>
      <c r="AJ193" s="88">
        <v>0</v>
      </c>
      <c r="AK193" s="30"/>
      <c r="AL193" s="88">
        <v>0</v>
      </c>
      <c r="AM193" s="88">
        <v>0</v>
      </c>
      <c r="AN193" s="88">
        <v>0</v>
      </c>
      <c r="AO193" s="88">
        <v>0</v>
      </c>
      <c r="AP193" s="30"/>
      <c r="AQ193" s="88">
        <v>0</v>
      </c>
      <c r="AR193" s="88">
        <v>0</v>
      </c>
      <c r="AS193" s="88">
        <v>0</v>
      </c>
      <c r="AT193" s="88">
        <v>0</v>
      </c>
      <c r="AU193" s="30"/>
      <c r="AV193" s="88">
        <v>0</v>
      </c>
      <c r="AW193" s="88">
        <v>0</v>
      </c>
      <c r="AX193" s="88">
        <v>0</v>
      </c>
      <c r="AY193" s="88">
        <v>0</v>
      </c>
      <c r="BA193" s="88">
        <v>0</v>
      </c>
      <c r="BB193" s="88">
        <v>0</v>
      </c>
      <c r="BC193" s="88">
        <v>0</v>
      </c>
      <c r="BD193" s="88">
        <v>0</v>
      </c>
      <c r="BF193" s="88">
        <v>0</v>
      </c>
      <c r="BG193" s="88">
        <v>0</v>
      </c>
      <c r="BH193" s="88">
        <v>1</v>
      </c>
      <c r="BI193" s="88">
        <v>1</v>
      </c>
      <c r="BK193" s="88">
        <v>1</v>
      </c>
      <c r="BL193" s="88">
        <v>1</v>
      </c>
      <c r="BM193" s="88">
        <v>0</v>
      </c>
      <c r="BN193" s="149">
        <v>0</v>
      </c>
    </row>
    <row r="194" spans="2:66" outlineLevel="1" x14ac:dyDescent="0.35">
      <c r="B194" s="3" t="s">
        <v>19</v>
      </c>
      <c r="C194" s="30">
        <v>0</v>
      </c>
      <c r="D194" s="30">
        <v>0</v>
      </c>
      <c r="E194" s="30">
        <v>0</v>
      </c>
      <c r="F194" s="30">
        <v>0</v>
      </c>
      <c r="H194" s="87">
        <f t="shared" ref="H194:K198" si="313">H160-C160</f>
        <v>0</v>
      </c>
      <c r="I194" s="87">
        <f t="shared" si="313"/>
        <v>0</v>
      </c>
      <c r="J194" s="87">
        <f t="shared" si="313"/>
        <v>0</v>
      </c>
      <c r="K194" s="87">
        <f t="shared" si="313"/>
        <v>0</v>
      </c>
      <c r="M194" s="87">
        <f t="shared" ref="M194:P198" si="314">M160-H160</f>
        <v>0</v>
      </c>
      <c r="N194" s="87">
        <f t="shared" si="314"/>
        <v>0</v>
      </c>
      <c r="O194" s="87">
        <f t="shared" si="314"/>
        <v>0</v>
      </c>
      <c r="P194" s="87">
        <f t="shared" si="314"/>
        <v>0</v>
      </c>
      <c r="Q194" s="30"/>
      <c r="R194" s="87">
        <f t="shared" ref="R194:U198" si="315">R160-M160</f>
        <v>0</v>
      </c>
      <c r="S194" s="87">
        <f t="shared" si="315"/>
        <v>0</v>
      </c>
      <c r="T194" s="87">
        <f t="shared" si="315"/>
        <v>0</v>
      </c>
      <c r="U194" s="87">
        <f t="shared" si="315"/>
        <v>0</v>
      </c>
      <c r="V194" s="30"/>
      <c r="W194" s="87">
        <f t="shared" ref="W194:Z198" si="316">W160-R160</f>
        <v>0</v>
      </c>
      <c r="X194" s="87">
        <f t="shared" si="316"/>
        <v>0</v>
      </c>
      <c r="Y194" s="87">
        <f t="shared" si="316"/>
        <v>0</v>
      </c>
      <c r="Z194" s="87">
        <f t="shared" si="316"/>
        <v>0</v>
      </c>
      <c r="AA194" s="30"/>
      <c r="AB194" s="87">
        <f t="shared" ref="AB194:AE198" si="317">AB160-W160</f>
        <v>0</v>
      </c>
      <c r="AC194" s="87">
        <f t="shared" si="317"/>
        <v>0</v>
      </c>
      <c r="AD194" s="87">
        <f t="shared" si="317"/>
        <v>0</v>
      </c>
      <c r="AE194" s="87">
        <f t="shared" si="317"/>
        <v>0</v>
      </c>
      <c r="AF194" s="30"/>
      <c r="AG194" s="87">
        <f t="shared" ref="AG194:AJ198" si="318">AG160-AB160</f>
        <v>0</v>
      </c>
      <c r="AH194" s="87">
        <f t="shared" si="318"/>
        <v>0</v>
      </c>
      <c r="AI194" s="87">
        <f t="shared" si="318"/>
        <v>0</v>
      </c>
      <c r="AJ194" s="87">
        <f t="shared" si="318"/>
        <v>0</v>
      </c>
      <c r="AK194" s="30"/>
      <c r="AL194" s="87">
        <f t="shared" ref="AL194:AO198" si="319">AL160-AG160</f>
        <v>0</v>
      </c>
      <c r="AM194" s="87">
        <f t="shared" si="319"/>
        <v>0</v>
      </c>
      <c r="AN194" s="87">
        <f t="shared" si="319"/>
        <v>0</v>
      </c>
      <c r="AO194" s="87">
        <f t="shared" si="319"/>
        <v>0</v>
      </c>
      <c r="AP194" s="30"/>
      <c r="AQ194" s="87">
        <f t="shared" ref="AQ194:AT198" si="320">AQ160-AL160</f>
        <v>0</v>
      </c>
      <c r="AR194" s="87">
        <f t="shared" si="320"/>
        <v>0</v>
      </c>
      <c r="AS194" s="87">
        <f t="shared" si="320"/>
        <v>0</v>
      </c>
      <c r="AT194" s="87">
        <f t="shared" si="320"/>
        <v>0</v>
      </c>
      <c r="AU194" s="30"/>
      <c r="AV194" s="87">
        <f t="shared" ref="AV194:AY198" si="321">AV160-AQ160</f>
        <v>1</v>
      </c>
      <c r="AW194" s="87">
        <f t="shared" si="321"/>
        <v>3</v>
      </c>
      <c r="AX194" s="87">
        <f t="shared" si="321"/>
        <v>4</v>
      </c>
      <c r="AY194" s="87">
        <f t="shared" si="321"/>
        <v>4</v>
      </c>
      <c r="BA194" s="87">
        <f t="shared" ref="BA194:BD199" si="322">BA160-AV160</f>
        <v>5</v>
      </c>
      <c r="BB194" s="87">
        <f t="shared" si="322"/>
        <v>3</v>
      </c>
      <c r="BC194" s="87">
        <f t="shared" si="322"/>
        <v>2</v>
      </c>
      <c r="BD194" s="87">
        <f t="shared" si="322"/>
        <v>2</v>
      </c>
      <c r="BF194" s="87">
        <v>0</v>
      </c>
      <c r="BG194" s="87">
        <v>1</v>
      </c>
      <c r="BH194" s="87">
        <v>0</v>
      </c>
      <c r="BI194" s="87">
        <v>0</v>
      </c>
      <c r="BK194" s="87">
        <v>0</v>
      </c>
      <c r="BL194" s="87">
        <v>-1</v>
      </c>
      <c r="BM194" s="87">
        <v>1</v>
      </c>
      <c r="BN194" s="6">
        <v>1</v>
      </c>
    </row>
    <row r="195" spans="2:66" outlineLevel="2" x14ac:dyDescent="0.35">
      <c r="B195" s="2" t="s">
        <v>20</v>
      </c>
      <c r="C195" s="30">
        <v>0</v>
      </c>
      <c r="D195" s="30">
        <v>0</v>
      </c>
      <c r="E195" s="30">
        <v>0</v>
      </c>
      <c r="F195" s="30">
        <v>0</v>
      </c>
      <c r="H195" s="88">
        <f t="shared" si="313"/>
        <v>0</v>
      </c>
      <c r="I195" s="88">
        <f t="shared" si="313"/>
        <v>0</v>
      </c>
      <c r="J195" s="88">
        <f t="shared" si="313"/>
        <v>0</v>
      </c>
      <c r="K195" s="88">
        <f t="shared" si="313"/>
        <v>0</v>
      </c>
      <c r="M195" s="88">
        <f t="shared" si="314"/>
        <v>0</v>
      </c>
      <c r="N195" s="88">
        <f t="shared" si="314"/>
        <v>0</v>
      </c>
      <c r="O195" s="88">
        <f t="shared" si="314"/>
        <v>0</v>
      </c>
      <c r="P195" s="88">
        <f t="shared" si="314"/>
        <v>0</v>
      </c>
      <c r="Q195" s="30"/>
      <c r="R195" s="88">
        <f t="shared" si="315"/>
        <v>0</v>
      </c>
      <c r="S195" s="88">
        <f t="shared" si="315"/>
        <v>0</v>
      </c>
      <c r="T195" s="88">
        <f t="shared" si="315"/>
        <v>0</v>
      </c>
      <c r="U195" s="88">
        <f t="shared" si="315"/>
        <v>0</v>
      </c>
      <c r="V195" s="30"/>
      <c r="W195" s="88">
        <f t="shared" si="316"/>
        <v>0</v>
      </c>
      <c r="X195" s="88">
        <f t="shared" si="316"/>
        <v>0</v>
      </c>
      <c r="Y195" s="88">
        <f t="shared" si="316"/>
        <v>0</v>
      </c>
      <c r="Z195" s="88">
        <f t="shared" si="316"/>
        <v>0</v>
      </c>
      <c r="AA195" s="30"/>
      <c r="AB195" s="88">
        <f t="shared" si="317"/>
        <v>0</v>
      </c>
      <c r="AC195" s="88">
        <f t="shared" si="317"/>
        <v>0</v>
      </c>
      <c r="AD195" s="88">
        <f t="shared" si="317"/>
        <v>0</v>
      </c>
      <c r="AE195" s="88">
        <f t="shared" si="317"/>
        <v>0</v>
      </c>
      <c r="AF195" s="30"/>
      <c r="AG195" s="88">
        <f t="shared" si="318"/>
        <v>0</v>
      </c>
      <c r="AH195" s="88">
        <f t="shared" si="318"/>
        <v>0</v>
      </c>
      <c r="AI195" s="88">
        <f t="shared" si="318"/>
        <v>0</v>
      </c>
      <c r="AJ195" s="88">
        <f t="shared" si="318"/>
        <v>0</v>
      </c>
      <c r="AK195" s="30"/>
      <c r="AL195" s="88">
        <f t="shared" si="319"/>
        <v>0</v>
      </c>
      <c r="AM195" s="88">
        <f t="shared" si="319"/>
        <v>0</v>
      </c>
      <c r="AN195" s="88">
        <f t="shared" si="319"/>
        <v>0</v>
      </c>
      <c r="AO195" s="88">
        <f t="shared" si="319"/>
        <v>0</v>
      </c>
      <c r="AP195" s="30"/>
      <c r="AQ195" s="88">
        <f t="shared" si="320"/>
        <v>0</v>
      </c>
      <c r="AR195" s="88">
        <f t="shared" si="320"/>
        <v>0</v>
      </c>
      <c r="AS195" s="88">
        <f t="shared" si="320"/>
        <v>0</v>
      </c>
      <c r="AT195" s="88">
        <f t="shared" si="320"/>
        <v>0</v>
      </c>
      <c r="AU195" s="30"/>
      <c r="AV195" s="88">
        <f t="shared" si="321"/>
        <v>1</v>
      </c>
      <c r="AW195" s="88">
        <f t="shared" si="321"/>
        <v>1</v>
      </c>
      <c r="AX195" s="88">
        <f t="shared" si="321"/>
        <v>1</v>
      </c>
      <c r="AY195" s="88">
        <f t="shared" si="321"/>
        <v>1</v>
      </c>
      <c r="BA195" s="88">
        <f t="shared" si="322"/>
        <v>0</v>
      </c>
      <c r="BB195" s="88">
        <f t="shared" si="322"/>
        <v>0</v>
      </c>
      <c r="BC195" s="88">
        <f t="shared" si="322"/>
        <v>0</v>
      </c>
      <c r="BD195" s="88">
        <f t="shared" si="322"/>
        <v>0</v>
      </c>
      <c r="BF195" s="88">
        <v>0</v>
      </c>
      <c r="BG195" s="88">
        <v>0</v>
      </c>
      <c r="BH195" s="88">
        <v>0</v>
      </c>
      <c r="BI195" s="88">
        <v>0</v>
      </c>
      <c r="BK195" s="88">
        <v>0</v>
      </c>
      <c r="BL195" s="88">
        <v>0</v>
      </c>
      <c r="BM195" s="88">
        <v>0</v>
      </c>
      <c r="BN195" s="30">
        <v>0</v>
      </c>
    </row>
    <row r="196" spans="2:66" outlineLevel="2" x14ac:dyDescent="0.35">
      <c r="B196" s="2" t="s">
        <v>21</v>
      </c>
      <c r="C196" s="30">
        <v>0</v>
      </c>
      <c r="D196" s="30">
        <v>0</v>
      </c>
      <c r="E196" s="30">
        <v>0</v>
      </c>
      <c r="F196" s="30">
        <v>0</v>
      </c>
      <c r="H196" s="88">
        <f t="shared" si="313"/>
        <v>0</v>
      </c>
      <c r="I196" s="88">
        <f t="shared" si="313"/>
        <v>0</v>
      </c>
      <c r="J196" s="88">
        <f t="shared" si="313"/>
        <v>0</v>
      </c>
      <c r="K196" s="88">
        <f t="shared" si="313"/>
        <v>0</v>
      </c>
      <c r="M196" s="88">
        <f t="shared" si="314"/>
        <v>0</v>
      </c>
      <c r="N196" s="88">
        <f t="shared" si="314"/>
        <v>0</v>
      </c>
      <c r="O196" s="88">
        <f t="shared" si="314"/>
        <v>0</v>
      </c>
      <c r="P196" s="88">
        <f t="shared" si="314"/>
        <v>0</v>
      </c>
      <c r="Q196" s="30"/>
      <c r="R196" s="88">
        <f t="shared" si="315"/>
        <v>0</v>
      </c>
      <c r="S196" s="88">
        <f t="shared" si="315"/>
        <v>0</v>
      </c>
      <c r="T196" s="88">
        <f t="shared" si="315"/>
        <v>0</v>
      </c>
      <c r="U196" s="88">
        <f t="shared" si="315"/>
        <v>0</v>
      </c>
      <c r="V196" s="30"/>
      <c r="W196" s="88">
        <f t="shared" si="316"/>
        <v>0</v>
      </c>
      <c r="X196" s="88">
        <f t="shared" si="316"/>
        <v>0</v>
      </c>
      <c r="Y196" s="88">
        <f t="shared" si="316"/>
        <v>0</v>
      </c>
      <c r="Z196" s="88">
        <f t="shared" si="316"/>
        <v>0</v>
      </c>
      <c r="AA196" s="30"/>
      <c r="AB196" s="88">
        <f t="shared" si="317"/>
        <v>0</v>
      </c>
      <c r="AC196" s="88">
        <f t="shared" si="317"/>
        <v>0</v>
      </c>
      <c r="AD196" s="88">
        <f t="shared" si="317"/>
        <v>0</v>
      </c>
      <c r="AE196" s="88">
        <f t="shared" si="317"/>
        <v>0</v>
      </c>
      <c r="AF196" s="30"/>
      <c r="AG196" s="88">
        <f t="shared" si="318"/>
        <v>0</v>
      </c>
      <c r="AH196" s="88">
        <f t="shared" si="318"/>
        <v>0</v>
      </c>
      <c r="AI196" s="88">
        <f t="shared" si="318"/>
        <v>0</v>
      </c>
      <c r="AJ196" s="88">
        <f t="shared" si="318"/>
        <v>0</v>
      </c>
      <c r="AK196" s="30"/>
      <c r="AL196" s="88">
        <f t="shared" si="319"/>
        <v>0</v>
      </c>
      <c r="AM196" s="88">
        <f t="shared" si="319"/>
        <v>0</v>
      </c>
      <c r="AN196" s="88">
        <f t="shared" si="319"/>
        <v>0</v>
      </c>
      <c r="AO196" s="88">
        <f t="shared" si="319"/>
        <v>0</v>
      </c>
      <c r="AP196" s="30"/>
      <c r="AQ196" s="88">
        <f t="shared" si="320"/>
        <v>0</v>
      </c>
      <c r="AR196" s="88">
        <f t="shared" si="320"/>
        <v>0</v>
      </c>
      <c r="AS196" s="88">
        <f t="shared" si="320"/>
        <v>0</v>
      </c>
      <c r="AT196" s="88">
        <f t="shared" si="320"/>
        <v>0</v>
      </c>
      <c r="AU196" s="30"/>
      <c r="AV196" s="88">
        <f t="shared" si="321"/>
        <v>0</v>
      </c>
      <c r="AW196" s="88">
        <f t="shared" si="321"/>
        <v>1</v>
      </c>
      <c r="AX196" s="88">
        <f t="shared" si="321"/>
        <v>1</v>
      </c>
      <c r="AY196" s="88">
        <f t="shared" si="321"/>
        <v>1</v>
      </c>
      <c r="BA196" s="88">
        <f t="shared" si="322"/>
        <v>1</v>
      </c>
      <c r="BB196" s="88">
        <f t="shared" si="322"/>
        <v>0</v>
      </c>
      <c r="BC196" s="88">
        <f t="shared" si="322"/>
        <v>0</v>
      </c>
      <c r="BD196" s="88">
        <f t="shared" si="322"/>
        <v>0</v>
      </c>
      <c r="BF196" s="88">
        <v>0</v>
      </c>
      <c r="BG196" s="88">
        <v>0</v>
      </c>
      <c r="BH196" s="88">
        <v>0</v>
      </c>
      <c r="BI196" s="88">
        <v>0</v>
      </c>
      <c r="BK196" s="88">
        <v>0</v>
      </c>
      <c r="BL196" s="88">
        <v>0</v>
      </c>
      <c r="BM196" s="88">
        <v>0</v>
      </c>
      <c r="BN196" s="30">
        <v>0</v>
      </c>
    </row>
    <row r="197" spans="2:66" outlineLevel="2" x14ac:dyDescent="0.35">
      <c r="B197" s="2" t="s">
        <v>22</v>
      </c>
      <c r="C197" s="30">
        <v>0</v>
      </c>
      <c r="D197" s="30">
        <v>0</v>
      </c>
      <c r="E197" s="30">
        <v>0</v>
      </c>
      <c r="F197" s="30">
        <v>0</v>
      </c>
      <c r="H197" s="88">
        <f t="shared" si="313"/>
        <v>0</v>
      </c>
      <c r="I197" s="88">
        <f t="shared" si="313"/>
        <v>0</v>
      </c>
      <c r="J197" s="88">
        <f t="shared" si="313"/>
        <v>0</v>
      </c>
      <c r="K197" s="88">
        <f t="shared" si="313"/>
        <v>0</v>
      </c>
      <c r="M197" s="88">
        <f t="shared" si="314"/>
        <v>0</v>
      </c>
      <c r="N197" s="88">
        <f t="shared" si="314"/>
        <v>0</v>
      </c>
      <c r="O197" s="88">
        <f t="shared" si="314"/>
        <v>0</v>
      </c>
      <c r="P197" s="88">
        <f t="shared" si="314"/>
        <v>0</v>
      </c>
      <c r="Q197" s="30"/>
      <c r="R197" s="88">
        <f t="shared" si="315"/>
        <v>0</v>
      </c>
      <c r="S197" s="88">
        <f t="shared" si="315"/>
        <v>0</v>
      </c>
      <c r="T197" s="88">
        <f t="shared" si="315"/>
        <v>0</v>
      </c>
      <c r="U197" s="88">
        <f t="shared" si="315"/>
        <v>0</v>
      </c>
      <c r="V197" s="30"/>
      <c r="W197" s="88">
        <f t="shared" si="316"/>
        <v>0</v>
      </c>
      <c r="X197" s="88">
        <f t="shared" si="316"/>
        <v>0</v>
      </c>
      <c r="Y197" s="88">
        <f t="shared" si="316"/>
        <v>0</v>
      </c>
      <c r="Z197" s="88">
        <f t="shared" si="316"/>
        <v>0</v>
      </c>
      <c r="AA197" s="30"/>
      <c r="AB197" s="88">
        <f t="shared" si="317"/>
        <v>0</v>
      </c>
      <c r="AC197" s="88">
        <f t="shared" si="317"/>
        <v>0</v>
      </c>
      <c r="AD197" s="88">
        <f t="shared" si="317"/>
        <v>0</v>
      </c>
      <c r="AE197" s="88">
        <f t="shared" si="317"/>
        <v>0</v>
      </c>
      <c r="AF197" s="30"/>
      <c r="AG197" s="88">
        <f t="shared" si="318"/>
        <v>0</v>
      </c>
      <c r="AH197" s="88">
        <f t="shared" si="318"/>
        <v>0</v>
      </c>
      <c r="AI197" s="88">
        <f t="shared" si="318"/>
        <v>0</v>
      </c>
      <c r="AJ197" s="88">
        <f t="shared" si="318"/>
        <v>0</v>
      </c>
      <c r="AK197" s="30"/>
      <c r="AL197" s="88">
        <f t="shared" si="319"/>
        <v>0</v>
      </c>
      <c r="AM197" s="88">
        <f t="shared" si="319"/>
        <v>0</v>
      </c>
      <c r="AN197" s="88">
        <f t="shared" si="319"/>
        <v>0</v>
      </c>
      <c r="AO197" s="88">
        <f t="shared" si="319"/>
        <v>0</v>
      </c>
      <c r="AP197" s="30"/>
      <c r="AQ197" s="88">
        <f t="shared" si="320"/>
        <v>0</v>
      </c>
      <c r="AR197" s="88">
        <f t="shared" si="320"/>
        <v>0</v>
      </c>
      <c r="AS197" s="88">
        <f t="shared" si="320"/>
        <v>0</v>
      </c>
      <c r="AT197" s="88">
        <f t="shared" si="320"/>
        <v>0</v>
      </c>
      <c r="AU197" s="30"/>
      <c r="AV197" s="88">
        <f t="shared" si="321"/>
        <v>0</v>
      </c>
      <c r="AW197" s="88">
        <f t="shared" si="321"/>
        <v>1</v>
      </c>
      <c r="AX197" s="88">
        <f t="shared" si="321"/>
        <v>1</v>
      </c>
      <c r="AY197" s="88">
        <f t="shared" si="321"/>
        <v>1</v>
      </c>
      <c r="BA197" s="88">
        <f t="shared" si="322"/>
        <v>2</v>
      </c>
      <c r="BB197" s="88">
        <f t="shared" si="322"/>
        <v>1</v>
      </c>
      <c r="BC197" s="88">
        <f t="shared" si="322"/>
        <v>1</v>
      </c>
      <c r="BD197" s="88">
        <f t="shared" si="322"/>
        <v>1</v>
      </c>
      <c r="BF197" s="88">
        <v>0</v>
      </c>
      <c r="BG197" s="88">
        <v>1</v>
      </c>
      <c r="BH197" s="88">
        <v>1</v>
      </c>
      <c r="BI197" s="88">
        <v>1</v>
      </c>
      <c r="BK197" s="88">
        <v>1</v>
      </c>
      <c r="BL197" s="88">
        <v>0</v>
      </c>
      <c r="BM197" s="88">
        <v>0</v>
      </c>
      <c r="BN197" s="30">
        <v>-1</v>
      </c>
    </row>
    <row r="198" spans="2:66" outlineLevel="2" x14ac:dyDescent="0.35">
      <c r="B198" s="2" t="s">
        <v>23</v>
      </c>
      <c r="C198" s="30">
        <v>0</v>
      </c>
      <c r="D198" s="30">
        <v>0</v>
      </c>
      <c r="E198" s="30">
        <v>0</v>
      </c>
      <c r="F198" s="30">
        <v>0</v>
      </c>
      <c r="H198" s="88">
        <f t="shared" si="313"/>
        <v>0</v>
      </c>
      <c r="I198" s="88">
        <f t="shared" si="313"/>
        <v>0</v>
      </c>
      <c r="J198" s="88">
        <f t="shared" si="313"/>
        <v>0</v>
      </c>
      <c r="K198" s="88">
        <f t="shared" si="313"/>
        <v>0</v>
      </c>
      <c r="M198" s="88">
        <f t="shared" si="314"/>
        <v>0</v>
      </c>
      <c r="N198" s="88">
        <f t="shared" si="314"/>
        <v>0</v>
      </c>
      <c r="O198" s="88">
        <f t="shared" si="314"/>
        <v>0</v>
      </c>
      <c r="P198" s="88">
        <f t="shared" si="314"/>
        <v>0</v>
      </c>
      <c r="Q198" s="30"/>
      <c r="R198" s="88">
        <f t="shared" si="315"/>
        <v>0</v>
      </c>
      <c r="S198" s="88">
        <f t="shared" si="315"/>
        <v>0</v>
      </c>
      <c r="T198" s="88">
        <f t="shared" si="315"/>
        <v>0</v>
      </c>
      <c r="U198" s="88">
        <f t="shared" si="315"/>
        <v>0</v>
      </c>
      <c r="V198" s="30"/>
      <c r="W198" s="88">
        <f t="shared" si="316"/>
        <v>0</v>
      </c>
      <c r="X198" s="88">
        <f t="shared" si="316"/>
        <v>0</v>
      </c>
      <c r="Y198" s="88">
        <f t="shared" si="316"/>
        <v>0</v>
      </c>
      <c r="Z198" s="88">
        <f t="shared" si="316"/>
        <v>0</v>
      </c>
      <c r="AA198" s="30"/>
      <c r="AB198" s="88">
        <f t="shared" si="317"/>
        <v>0</v>
      </c>
      <c r="AC198" s="88">
        <f t="shared" si="317"/>
        <v>0</v>
      </c>
      <c r="AD198" s="88">
        <f t="shared" si="317"/>
        <v>0</v>
      </c>
      <c r="AE198" s="88">
        <f t="shared" si="317"/>
        <v>0</v>
      </c>
      <c r="AF198" s="30"/>
      <c r="AG198" s="88">
        <f t="shared" si="318"/>
        <v>0</v>
      </c>
      <c r="AH198" s="88">
        <f t="shared" si="318"/>
        <v>0</v>
      </c>
      <c r="AI198" s="88">
        <f t="shared" si="318"/>
        <v>0</v>
      </c>
      <c r="AJ198" s="88">
        <f t="shared" si="318"/>
        <v>0</v>
      </c>
      <c r="AK198" s="30"/>
      <c r="AL198" s="88">
        <f t="shared" si="319"/>
        <v>0</v>
      </c>
      <c r="AM198" s="88">
        <f t="shared" si="319"/>
        <v>0</v>
      </c>
      <c r="AN198" s="88">
        <f t="shared" si="319"/>
        <v>0</v>
      </c>
      <c r="AO198" s="88">
        <f t="shared" si="319"/>
        <v>0</v>
      </c>
      <c r="AP198" s="30"/>
      <c r="AQ198" s="88">
        <f t="shared" si="320"/>
        <v>0</v>
      </c>
      <c r="AR198" s="88">
        <f t="shared" si="320"/>
        <v>0</v>
      </c>
      <c r="AS198" s="88">
        <f t="shared" si="320"/>
        <v>0</v>
      </c>
      <c r="AT198" s="88">
        <f t="shared" si="320"/>
        <v>0</v>
      </c>
      <c r="AU198" s="30"/>
      <c r="AV198" s="88">
        <f t="shared" si="321"/>
        <v>0</v>
      </c>
      <c r="AW198" s="88">
        <f t="shared" si="321"/>
        <v>0</v>
      </c>
      <c r="AX198" s="88">
        <f t="shared" si="321"/>
        <v>1</v>
      </c>
      <c r="AY198" s="88">
        <f t="shared" si="321"/>
        <v>1</v>
      </c>
      <c r="BA198" s="88">
        <f t="shared" si="322"/>
        <v>1</v>
      </c>
      <c r="BB198" s="88">
        <f t="shared" si="322"/>
        <v>1</v>
      </c>
      <c r="BC198" s="88">
        <f t="shared" si="322"/>
        <v>0</v>
      </c>
      <c r="BD198" s="88">
        <f t="shared" si="322"/>
        <v>0</v>
      </c>
      <c r="BF198" s="88">
        <v>0</v>
      </c>
      <c r="BG198" s="88">
        <v>0</v>
      </c>
      <c r="BH198" s="88">
        <v>-1</v>
      </c>
      <c r="BI198" s="88">
        <v>-1</v>
      </c>
      <c r="BK198" s="88">
        <v>-1</v>
      </c>
      <c r="BL198" s="88">
        <v>-1</v>
      </c>
      <c r="BM198" s="88">
        <v>0</v>
      </c>
      <c r="BN198" s="30">
        <v>0</v>
      </c>
    </row>
    <row r="199" spans="2:66" outlineLevel="2" x14ac:dyDescent="0.35">
      <c r="B199" s="52" t="s">
        <v>250</v>
      </c>
      <c r="C199" s="30">
        <v>0</v>
      </c>
      <c r="D199" s="30">
        <v>0</v>
      </c>
      <c r="E199" s="30">
        <v>0</v>
      </c>
      <c r="F199" s="30">
        <v>0</v>
      </c>
      <c r="H199" s="30">
        <v>0</v>
      </c>
      <c r="I199" s="30">
        <v>0</v>
      </c>
      <c r="J199" s="30">
        <v>0</v>
      </c>
      <c r="K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/>
      <c r="R199" s="30">
        <v>0</v>
      </c>
      <c r="S199" s="30">
        <v>0</v>
      </c>
      <c r="T199" s="30">
        <v>0</v>
      </c>
      <c r="U199" s="30">
        <v>0</v>
      </c>
      <c r="V199" s="30"/>
      <c r="W199" s="30">
        <v>0</v>
      </c>
      <c r="X199" s="30">
        <v>0</v>
      </c>
      <c r="Y199" s="30">
        <v>0</v>
      </c>
      <c r="Z199" s="30">
        <v>0</v>
      </c>
      <c r="AA199" s="30"/>
      <c r="AB199" s="30">
        <v>0</v>
      </c>
      <c r="AC199" s="30">
        <v>0</v>
      </c>
      <c r="AD199" s="30">
        <v>0</v>
      </c>
      <c r="AE199" s="30">
        <v>0</v>
      </c>
      <c r="AF199" s="30"/>
      <c r="AG199" s="30">
        <v>0</v>
      </c>
      <c r="AH199" s="30">
        <v>0</v>
      </c>
      <c r="AI199" s="30">
        <v>0</v>
      </c>
      <c r="AJ199" s="30">
        <v>0</v>
      </c>
      <c r="AK199" s="30"/>
      <c r="AL199" s="30">
        <v>0</v>
      </c>
      <c r="AM199" s="30">
        <v>0</v>
      </c>
      <c r="AN199" s="30">
        <v>0</v>
      </c>
      <c r="AO199" s="30">
        <v>0</v>
      </c>
      <c r="AP199" s="30"/>
      <c r="AQ199" s="30">
        <v>0</v>
      </c>
      <c r="AR199" s="30">
        <v>0</v>
      </c>
      <c r="AS199" s="30">
        <v>0</v>
      </c>
      <c r="AT199" s="30">
        <v>0</v>
      </c>
      <c r="AU199" s="30"/>
      <c r="AV199" s="30">
        <v>0</v>
      </c>
      <c r="AW199" s="30">
        <v>0</v>
      </c>
      <c r="AX199" s="30">
        <v>0</v>
      </c>
      <c r="AY199" s="30">
        <v>0</v>
      </c>
      <c r="BA199" s="88">
        <f t="shared" si="322"/>
        <v>1</v>
      </c>
      <c r="BB199" s="88">
        <f t="shared" si="322"/>
        <v>1</v>
      </c>
      <c r="BC199" s="88">
        <f t="shared" si="322"/>
        <v>1</v>
      </c>
      <c r="BD199" s="88">
        <f t="shared" si="322"/>
        <v>1</v>
      </c>
      <c r="BF199" s="88">
        <v>0</v>
      </c>
      <c r="BG199" s="88">
        <v>0</v>
      </c>
      <c r="BH199" s="88">
        <v>0</v>
      </c>
      <c r="BI199" s="88">
        <v>0</v>
      </c>
      <c r="BK199" s="88">
        <v>0</v>
      </c>
      <c r="BL199" s="88">
        <v>0</v>
      </c>
      <c r="BM199" s="88">
        <v>0</v>
      </c>
      <c r="BN199" s="30">
        <v>0</v>
      </c>
    </row>
    <row r="200" spans="2:66" outlineLevel="2" x14ac:dyDescent="0.35">
      <c r="B200" s="52" t="s">
        <v>281</v>
      </c>
      <c r="C200" s="30">
        <v>0</v>
      </c>
      <c r="D200" s="30">
        <v>0</v>
      </c>
      <c r="E200" s="30">
        <v>0</v>
      </c>
      <c r="F200" s="30">
        <v>0</v>
      </c>
      <c r="H200" s="30">
        <v>0</v>
      </c>
      <c r="I200" s="30">
        <v>0</v>
      </c>
      <c r="J200" s="30">
        <v>0</v>
      </c>
      <c r="K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/>
      <c r="R200" s="30">
        <v>0</v>
      </c>
      <c r="S200" s="30">
        <v>0</v>
      </c>
      <c r="T200" s="30">
        <v>0</v>
      </c>
      <c r="U200" s="30">
        <v>0</v>
      </c>
      <c r="V200" s="30"/>
      <c r="W200" s="30">
        <v>0</v>
      </c>
      <c r="X200" s="30">
        <v>0</v>
      </c>
      <c r="Y200" s="30">
        <v>0</v>
      </c>
      <c r="Z200" s="30">
        <v>0</v>
      </c>
      <c r="AA200" s="30"/>
      <c r="AB200" s="30">
        <v>0</v>
      </c>
      <c r="AC200" s="30">
        <v>0</v>
      </c>
      <c r="AD200" s="30">
        <v>0</v>
      </c>
      <c r="AE200" s="30">
        <v>0</v>
      </c>
      <c r="AF200" s="30"/>
      <c r="AG200" s="30">
        <v>0</v>
      </c>
      <c r="AH200" s="30">
        <v>0</v>
      </c>
      <c r="AI200" s="30">
        <v>0</v>
      </c>
      <c r="AJ200" s="30">
        <v>0</v>
      </c>
      <c r="AK200" s="30"/>
      <c r="AL200" s="30">
        <v>0</v>
      </c>
      <c r="AM200" s="30">
        <v>0</v>
      </c>
      <c r="AN200" s="30">
        <v>0</v>
      </c>
      <c r="AO200" s="30">
        <v>0</v>
      </c>
      <c r="AP200" s="30"/>
      <c r="AQ200" s="30">
        <v>0</v>
      </c>
      <c r="AR200" s="30">
        <v>0</v>
      </c>
      <c r="AS200" s="30">
        <v>0</v>
      </c>
      <c r="AT200" s="30">
        <v>0</v>
      </c>
      <c r="AU200" s="30"/>
      <c r="AV200" s="30">
        <v>0</v>
      </c>
      <c r="AW200" s="30">
        <v>0</v>
      </c>
      <c r="AX200" s="30">
        <v>0</v>
      </c>
      <c r="AY200" s="30">
        <v>0</v>
      </c>
      <c r="BA200" s="88">
        <v>0</v>
      </c>
      <c r="BB200" s="88">
        <v>0</v>
      </c>
      <c r="BC200" s="88">
        <v>0</v>
      </c>
      <c r="BD200" s="88">
        <v>0</v>
      </c>
      <c r="BF200" s="88">
        <v>0</v>
      </c>
      <c r="BG200" s="88">
        <v>0</v>
      </c>
      <c r="BH200" s="88">
        <v>0</v>
      </c>
      <c r="BI200" s="88">
        <v>0</v>
      </c>
      <c r="BK200" s="88">
        <v>0</v>
      </c>
      <c r="BL200" s="88">
        <v>0</v>
      </c>
      <c r="BM200" s="88">
        <v>1</v>
      </c>
      <c r="BN200" s="30">
        <v>2</v>
      </c>
    </row>
    <row r="201" spans="2:66" x14ac:dyDescent="0.35">
      <c r="B201" s="30"/>
      <c r="C201" s="30"/>
      <c r="D201" s="30"/>
      <c r="E201" s="30"/>
      <c r="F201" s="30"/>
    </row>
    <row r="202" spans="2:66" x14ac:dyDescent="0.35">
      <c r="B202" s="30"/>
      <c r="C202" s="30"/>
      <c r="D202" s="30"/>
      <c r="E202" s="30"/>
      <c r="F202" s="30"/>
    </row>
    <row r="203" spans="2:66" x14ac:dyDescent="0.35">
      <c r="B203" s="39"/>
      <c r="C203" s="103" t="s">
        <v>35</v>
      </c>
      <c r="D203" s="103" t="s">
        <v>36</v>
      </c>
      <c r="E203" s="103" t="s">
        <v>37</v>
      </c>
      <c r="F203" s="103" t="s">
        <v>38</v>
      </c>
      <c r="G203" s="79"/>
      <c r="H203" s="103" t="s">
        <v>39</v>
      </c>
      <c r="I203" s="103" t="s">
        <v>40</v>
      </c>
      <c r="J203" s="103" t="s">
        <v>41</v>
      </c>
      <c r="K203" s="103" t="s">
        <v>42</v>
      </c>
      <c r="L203" s="40"/>
      <c r="M203" s="41" t="s">
        <v>43</v>
      </c>
      <c r="N203" s="41" t="s">
        <v>44</v>
      </c>
      <c r="O203" s="41" t="s">
        <v>45</v>
      </c>
      <c r="P203" s="41" t="s">
        <v>46</v>
      </c>
      <c r="Q203" s="40"/>
      <c r="R203" s="41" t="s">
        <v>47</v>
      </c>
      <c r="S203" s="41" t="s">
        <v>48</v>
      </c>
      <c r="T203" s="41" t="s">
        <v>49</v>
      </c>
      <c r="U203" s="41" t="s">
        <v>50</v>
      </c>
      <c r="V203" s="40"/>
      <c r="W203" s="41" t="s">
        <v>51</v>
      </c>
      <c r="X203" s="41" t="s">
        <v>52</v>
      </c>
      <c r="Y203" s="41" t="s">
        <v>53</v>
      </c>
      <c r="Z203" s="41" t="s">
        <v>54</v>
      </c>
      <c r="AA203" s="40"/>
      <c r="AB203" s="41" t="s">
        <v>55</v>
      </c>
      <c r="AC203" s="41" t="s">
        <v>58</v>
      </c>
      <c r="AD203" s="41" t="s">
        <v>59</v>
      </c>
      <c r="AE203" s="41" t="s">
        <v>60</v>
      </c>
      <c r="AF203" s="40"/>
      <c r="AG203" s="41" t="s">
        <v>61</v>
      </c>
      <c r="AH203" s="41" t="s">
        <v>56</v>
      </c>
      <c r="AI203" s="41" t="s">
        <v>62</v>
      </c>
      <c r="AJ203" s="41" t="s">
        <v>63</v>
      </c>
      <c r="AK203" s="40"/>
      <c r="AL203" s="41" t="s">
        <v>64</v>
      </c>
      <c r="AM203" s="41" t="s">
        <v>65</v>
      </c>
      <c r="AN203" s="41" t="s">
        <v>57</v>
      </c>
      <c r="AO203" s="41" t="s">
        <v>66</v>
      </c>
      <c r="AP203" s="40"/>
      <c r="AQ203" s="41" t="s">
        <v>67</v>
      </c>
      <c r="AR203" s="41" t="s">
        <v>68</v>
      </c>
      <c r="AS203" s="41" t="s">
        <v>69</v>
      </c>
      <c r="AT203" s="41" t="s">
        <v>70</v>
      </c>
      <c r="AU203" s="40"/>
      <c r="AV203" s="41" t="s">
        <v>71</v>
      </c>
      <c r="AW203" s="41" t="s">
        <v>72</v>
      </c>
      <c r="AX203" s="41" t="s">
        <v>73</v>
      </c>
      <c r="AY203" s="41" t="s">
        <v>74</v>
      </c>
      <c r="BA203" s="41" t="s">
        <v>249</v>
      </c>
      <c r="BB203" s="41" t="s">
        <v>252</v>
      </c>
      <c r="BC203" s="41" t="s">
        <v>253</v>
      </c>
      <c r="BD203" s="103" t="s">
        <v>254</v>
      </c>
      <c r="BF203" s="41" t="s">
        <v>258</v>
      </c>
      <c r="BG203" s="41" t="s">
        <v>259</v>
      </c>
      <c r="BH203" s="41" t="s">
        <v>263</v>
      </c>
      <c r="BI203" s="41" t="s">
        <v>271</v>
      </c>
      <c r="BK203" s="41" t="s">
        <v>274</v>
      </c>
      <c r="BL203" s="41" t="s">
        <v>277</v>
      </c>
      <c r="BM203" s="41" t="s">
        <v>279</v>
      </c>
      <c r="BN203" s="103" t="s">
        <v>283</v>
      </c>
    </row>
    <row r="204" spans="2:66" x14ac:dyDescent="0.35">
      <c r="B204" s="4" t="s">
        <v>232</v>
      </c>
      <c r="C204" s="20">
        <f t="shared" ref="C204:F207" si="323">C170/(C136-C170)</f>
        <v>0.35668789808917195</v>
      </c>
      <c r="D204" s="20">
        <f t="shared" si="323"/>
        <v>0.2774566473988439</v>
      </c>
      <c r="E204" s="20">
        <f t="shared" si="323"/>
        <v>0.29775280898876405</v>
      </c>
      <c r="F204" s="20">
        <f t="shared" si="323"/>
        <v>0.2097560975609756</v>
      </c>
      <c r="H204" s="20">
        <f t="shared" ref="H204:K207" si="324">H136/C136-1</f>
        <v>0.22065727699530524</v>
      </c>
      <c r="I204" s="20">
        <f t="shared" si="324"/>
        <v>0.32579185520361986</v>
      </c>
      <c r="J204" s="20">
        <f t="shared" si="324"/>
        <v>0.28571428571428581</v>
      </c>
      <c r="K204" s="20">
        <f t="shared" si="324"/>
        <v>0.29032258064516125</v>
      </c>
      <c r="L204" s="30"/>
      <c r="M204" s="20">
        <f t="shared" ref="M204:P207" si="325">M136/H136-1</f>
        <v>0.29615384615384621</v>
      </c>
      <c r="N204" s="20">
        <f t="shared" si="325"/>
        <v>0.31399317406143346</v>
      </c>
      <c r="O204" s="20">
        <f t="shared" si="325"/>
        <v>0.29629629629629628</v>
      </c>
      <c r="P204" s="20">
        <f t="shared" si="325"/>
        <v>0.91250000000000009</v>
      </c>
      <c r="Q204" s="30"/>
      <c r="R204" s="20">
        <f t="shared" ref="R204:U207" si="326">R136/M136-1</f>
        <v>0.86943620178041536</v>
      </c>
      <c r="S204" s="20">
        <f t="shared" si="326"/>
        <v>1.0103896103896104</v>
      </c>
      <c r="T204" s="20">
        <f t="shared" si="326"/>
        <v>0.97922077922077921</v>
      </c>
      <c r="U204" s="20">
        <f t="shared" si="326"/>
        <v>0.37418300653594772</v>
      </c>
      <c r="V204" s="30"/>
      <c r="W204" s="20">
        <f t="shared" ref="W204:W216" si="327">W136/R136-1</f>
        <v>0.3666666666666667</v>
      </c>
      <c r="X204" s="20">
        <f t="shared" ref="X204:X216" si="328">X136/S136-1</f>
        <v>0.1304909560723515</v>
      </c>
      <c r="Y204" s="20">
        <f t="shared" ref="Y204:Y216" si="329">Y136/T136-1</f>
        <v>0.16797900262467191</v>
      </c>
      <c r="Z204" s="20">
        <f t="shared" ref="Z204:Z216" si="330">Z136/U136-1</f>
        <v>9.2746730083234308E-2</v>
      </c>
      <c r="AA204" s="30"/>
      <c r="AB204" s="20">
        <f t="shared" ref="AB204:AB216" si="331">AB136/W136-1</f>
        <v>-4.297328687572588E-2</v>
      </c>
      <c r="AC204" s="20">
        <f t="shared" ref="AC204:AC216" si="332">AC136/X136-1</f>
        <v>-1.1428571428571455E-2</v>
      </c>
      <c r="AD204" s="20">
        <f t="shared" ref="AD204:AD216" si="333">AD136/Y136-1</f>
        <v>-4.1573033707865137E-2</v>
      </c>
      <c r="AE204" s="20">
        <f t="shared" ref="AE204:AE216" si="334">AE136/Z136-1</f>
        <v>-2.8291621327529937E-2</v>
      </c>
      <c r="AF204" s="30"/>
      <c r="AG204" s="20">
        <f t="shared" ref="AG204:AG216" si="335">AG136/AB136-1</f>
        <v>0.11165048543689315</v>
      </c>
      <c r="AH204" s="20">
        <f t="shared" ref="AH204:AH216" si="336">AH136/AC136-1</f>
        <v>0.16878612716763008</v>
      </c>
      <c r="AI204" s="20">
        <f t="shared" ref="AI204:AI216" si="337">AI136/AD136-1</f>
        <v>0.18053927315357554</v>
      </c>
      <c r="AJ204" s="20">
        <f t="shared" ref="AJ204:AJ216" si="338">AJ136/AE136-1</f>
        <v>0.20604703247480405</v>
      </c>
      <c r="AK204" s="30"/>
      <c r="AL204" s="20">
        <f t="shared" ref="AL204:AL216" si="339">AL136/AG136-1</f>
        <v>0.20524017467248901</v>
      </c>
      <c r="AM204" s="20">
        <f t="shared" ref="AM204:AM216" si="340">AM136/AH136-1</f>
        <v>0.20375865479723054</v>
      </c>
      <c r="AN204" s="20">
        <f t="shared" ref="AN204:AN216" si="341">AN136/AI136-1</f>
        <v>0.19364448857994043</v>
      </c>
      <c r="AO204" s="20">
        <f t="shared" ref="AO204:AO216" si="342">AO136/AJ136-1</f>
        <v>0.22562674094707513</v>
      </c>
      <c r="AP204" s="30"/>
      <c r="AQ204" s="20">
        <f t="shared" ref="AQ204:AQ216" si="343">AQ136/AL136-1</f>
        <v>0.20742753623188404</v>
      </c>
      <c r="AR204" s="20">
        <f t="shared" ref="AR204:AR216" si="344">AR136/AM136-1</f>
        <v>0.21774856203779791</v>
      </c>
      <c r="AS204" s="20">
        <f t="shared" ref="AS204:AS216" si="345">AS136/AN136-1</f>
        <v>0.20881863560732117</v>
      </c>
      <c r="AT204" s="20">
        <f t="shared" ref="AT204:AT216" si="346">AT136/AO136-1</f>
        <v>0.14848484848484844</v>
      </c>
      <c r="AU204" s="30"/>
      <c r="AV204" s="20">
        <f t="shared" ref="AV204:AV216" si="347">AV136/AQ136-1</f>
        <v>0.14403600900225055</v>
      </c>
      <c r="AW204" s="20">
        <f t="shared" ref="AW204:AW216" si="348">AW136/AR136-1</f>
        <v>7.5573549257759831E-2</v>
      </c>
      <c r="AX204" s="20">
        <f t="shared" ref="AX204:AX216" si="349">AX136/AS136-1</f>
        <v>8.3275980729525134E-2</v>
      </c>
      <c r="AY204" s="20">
        <f t="shared" ref="AY204:AY216" si="350">AY136/AT136-1</f>
        <v>7.3218997361477633E-2</v>
      </c>
      <c r="BA204" s="20">
        <f t="shared" ref="BA204:BA216" si="351">BA136/AV136-1</f>
        <v>7.6065573770491834E-2</v>
      </c>
      <c r="BB204" s="20">
        <f t="shared" ref="BB204:BB216" si="352">BB136/AW136-1</f>
        <v>5.7716436637390123E-2</v>
      </c>
      <c r="BC204" s="20">
        <f t="shared" ref="BC204:BC216" si="353">BC136/AX136-1</f>
        <v>5.9720457433291019E-2</v>
      </c>
      <c r="BD204" s="20">
        <f t="shared" ref="BD204:BD216" si="354">BD136/AY136-1</f>
        <v>4.6711739397664376E-2</v>
      </c>
      <c r="BF204" s="20">
        <v>1.8281535648994485E-2</v>
      </c>
      <c r="BG204" s="20">
        <v>1.4234875444839812E-2</v>
      </c>
      <c r="BH204" s="20">
        <v>8.9928057553956275E-3</v>
      </c>
      <c r="BI204" s="20">
        <v>2.34879624192601E-2</v>
      </c>
      <c r="BK204" s="20">
        <v>3.4111310592459532E-2</v>
      </c>
      <c r="BL204" s="20">
        <v>2.6900584795321647E-2</v>
      </c>
      <c r="BM204" s="20">
        <v>1.8419489007724277E-2</v>
      </c>
      <c r="BN204" s="20">
        <v>1.2621916236374098E-2</v>
      </c>
    </row>
    <row r="205" spans="2:66" outlineLevel="1" x14ac:dyDescent="0.35">
      <c r="B205" s="3" t="s">
        <v>1</v>
      </c>
      <c r="C205" s="106">
        <f t="shared" si="323"/>
        <v>0.3014705882352941</v>
      </c>
      <c r="D205" s="106">
        <f t="shared" si="323"/>
        <v>0.19205298013245034</v>
      </c>
      <c r="E205" s="106">
        <f t="shared" si="323"/>
        <v>0.19230769230769232</v>
      </c>
      <c r="F205" s="106">
        <f t="shared" si="323"/>
        <v>9.8265895953757232E-2</v>
      </c>
      <c r="H205" s="22">
        <f t="shared" si="324"/>
        <v>0.11864406779661008</v>
      </c>
      <c r="I205" s="22">
        <f t="shared" si="324"/>
        <v>0.26111111111111107</v>
      </c>
      <c r="J205" s="22">
        <f t="shared" si="324"/>
        <v>0.22580645161290325</v>
      </c>
      <c r="K205" s="22">
        <f t="shared" si="324"/>
        <v>0.28947368421052633</v>
      </c>
      <c r="L205" s="30"/>
      <c r="M205" s="22">
        <f t="shared" si="325"/>
        <v>0.31313131313131315</v>
      </c>
      <c r="N205" s="22">
        <f t="shared" si="325"/>
        <v>0.30837004405286339</v>
      </c>
      <c r="O205" s="22">
        <f t="shared" si="325"/>
        <v>0.28508771929824572</v>
      </c>
      <c r="P205" s="22">
        <f t="shared" si="325"/>
        <v>1.0571428571428569</v>
      </c>
      <c r="Q205" s="30"/>
      <c r="R205" s="22">
        <f t="shared" si="326"/>
        <v>0.98076923076923084</v>
      </c>
      <c r="S205" s="22">
        <f t="shared" si="326"/>
        <v>1.1952861952861955</v>
      </c>
      <c r="T205" s="22">
        <f t="shared" si="326"/>
        <v>1.1945392491467577</v>
      </c>
      <c r="U205" s="22">
        <f t="shared" si="326"/>
        <v>0.40476190476190466</v>
      </c>
      <c r="V205" s="30"/>
      <c r="W205" s="22">
        <f t="shared" si="327"/>
        <v>0.40194174757281553</v>
      </c>
      <c r="X205" s="22">
        <f t="shared" si="328"/>
        <v>0.12576687116564411</v>
      </c>
      <c r="Y205" s="22">
        <f t="shared" si="329"/>
        <v>0.15707620528771393</v>
      </c>
      <c r="Z205" s="22">
        <f t="shared" si="330"/>
        <v>8.7570621468926468E-2</v>
      </c>
      <c r="AA205" s="30"/>
      <c r="AB205" s="22">
        <f t="shared" si="331"/>
        <v>-7.0637119113573399E-2</v>
      </c>
      <c r="AC205" s="22">
        <f t="shared" si="332"/>
        <v>-3.4059945504087197E-2</v>
      </c>
      <c r="AD205" s="22">
        <f t="shared" si="333"/>
        <v>-8.064516129032262E-2</v>
      </c>
      <c r="AE205" s="22">
        <f t="shared" si="334"/>
        <v>-7.9220779220779192E-2</v>
      </c>
      <c r="AF205" s="30"/>
      <c r="AG205" s="22">
        <f t="shared" si="335"/>
        <v>8.0476900149031305E-2</v>
      </c>
      <c r="AH205" s="22">
        <f t="shared" si="336"/>
        <v>0.10014104372355437</v>
      </c>
      <c r="AI205" s="22">
        <f t="shared" si="337"/>
        <v>0.11403508771929816</v>
      </c>
      <c r="AJ205" s="22">
        <f t="shared" si="338"/>
        <v>0.14104372355430184</v>
      </c>
      <c r="AK205" s="30"/>
      <c r="AL205" s="22">
        <f t="shared" si="339"/>
        <v>0.14482758620689662</v>
      </c>
      <c r="AM205" s="22">
        <f t="shared" si="340"/>
        <v>0.17435897435897441</v>
      </c>
      <c r="AN205" s="22">
        <f t="shared" si="341"/>
        <v>0.17322834645669283</v>
      </c>
      <c r="AO205" s="22">
        <f t="shared" si="342"/>
        <v>0.20642768850432636</v>
      </c>
      <c r="AP205" s="30"/>
      <c r="AQ205" s="22">
        <f t="shared" si="343"/>
        <v>0.17349397590361448</v>
      </c>
      <c r="AR205" s="22">
        <f t="shared" si="344"/>
        <v>0.17794759825327522</v>
      </c>
      <c r="AS205" s="22">
        <f t="shared" si="345"/>
        <v>0.16331096196868011</v>
      </c>
      <c r="AT205" s="22">
        <f t="shared" si="346"/>
        <v>0.10143442622950816</v>
      </c>
      <c r="AU205" s="30"/>
      <c r="AV205" s="22">
        <f t="shared" si="347"/>
        <v>0.10472279260780293</v>
      </c>
      <c r="AW205" s="22">
        <f t="shared" si="348"/>
        <v>5.1899907321593997E-2</v>
      </c>
      <c r="AX205" s="22">
        <f t="shared" si="349"/>
        <v>6.4423076923076916E-2</v>
      </c>
      <c r="AY205" s="22">
        <f t="shared" si="350"/>
        <v>6.4186046511627959E-2</v>
      </c>
      <c r="BA205" s="22">
        <f t="shared" si="351"/>
        <v>7.1561338289962917E-2</v>
      </c>
      <c r="BB205" s="22">
        <f t="shared" si="352"/>
        <v>4.4052863436123246E-2</v>
      </c>
      <c r="BC205" s="22">
        <f t="shared" si="353"/>
        <v>3.5230352303523116E-2</v>
      </c>
      <c r="BD205" s="22">
        <f t="shared" si="354"/>
        <v>2.8846153846153744E-2</v>
      </c>
      <c r="BF205" s="22">
        <v>-1.0407632263660038E-2</v>
      </c>
      <c r="BG205" s="22">
        <v>-1.5189873417721489E-2</v>
      </c>
      <c r="BH205" s="22">
        <v>-8.7260034904014239E-3</v>
      </c>
      <c r="BI205" s="22">
        <v>-2.3789294817332163E-2</v>
      </c>
      <c r="BK205" s="22">
        <v>-1.0517090271691454E-2</v>
      </c>
      <c r="BL205" s="22">
        <v>-2.0565552699228773E-2</v>
      </c>
      <c r="BM205" s="22">
        <v>-3.2570422535211252E-2</v>
      </c>
      <c r="BN205" s="22">
        <v>-2.3498694516971286E-2</v>
      </c>
    </row>
    <row r="206" spans="2:66" outlineLevel="2" x14ac:dyDescent="0.35">
      <c r="B206" s="2" t="s">
        <v>2</v>
      </c>
      <c r="C206" s="107">
        <f t="shared" si="323"/>
        <v>0.28925619834710742</v>
      </c>
      <c r="D206" s="107">
        <f t="shared" si="323"/>
        <v>0.17164179104477612</v>
      </c>
      <c r="E206" s="107">
        <f t="shared" si="323"/>
        <v>0.18115942028985507</v>
      </c>
      <c r="F206" s="107">
        <f t="shared" si="323"/>
        <v>7.1428571428571425E-2</v>
      </c>
      <c r="H206" s="21">
        <f t="shared" si="324"/>
        <v>0.10897435897435903</v>
      </c>
      <c r="I206" s="21">
        <f t="shared" si="324"/>
        <v>0.28662420382165599</v>
      </c>
      <c r="J206" s="21">
        <f t="shared" si="324"/>
        <v>0.24539877300613488</v>
      </c>
      <c r="K206" s="21">
        <f t="shared" si="324"/>
        <v>0.32121212121212128</v>
      </c>
      <c r="L206" s="30"/>
      <c r="M206" s="21">
        <f t="shared" si="325"/>
        <v>0.32947976878612706</v>
      </c>
      <c r="N206" s="21">
        <f t="shared" si="325"/>
        <v>0.31188118811881194</v>
      </c>
      <c r="O206" s="21">
        <f t="shared" si="325"/>
        <v>0.28571428571428581</v>
      </c>
      <c r="P206" s="21">
        <f t="shared" si="325"/>
        <v>1.0412844036697249</v>
      </c>
      <c r="Q206" s="30"/>
      <c r="R206" s="21">
        <f t="shared" si="326"/>
        <v>1</v>
      </c>
      <c r="S206" s="21">
        <f t="shared" si="326"/>
        <v>1.2415094339622641</v>
      </c>
      <c r="T206" s="21">
        <f t="shared" si="326"/>
        <v>1.2413793103448274</v>
      </c>
      <c r="U206" s="21">
        <f t="shared" si="326"/>
        <v>0.4606741573033708</v>
      </c>
      <c r="V206" s="30"/>
      <c r="W206" s="21">
        <f t="shared" si="327"/>
        <v>0.44347826086956532</v>
      </c>
      <c r="X206" s="21">
        <f t="shared" si="328"/>
        <v>0.14478114478114468</v>
      </c>
      <c r="Y206" s="21">
        <f t="shared" si="329"/>
        <v>0.17777777777777781</v>
      </c>
      <c r="Z206" s="21">
        <f t="shared" si="330"/>
        <v>0.10000000000000009</v>
      </c>
      <c r="AA206" s="30"/>
      <c r="AB206" s="21">
        <f t="shared" si="331"/>
        <v>-6.9277108433734913E-2</v>
      </c>
      <c r="AC206" s="21">
        <f t="shared" si="332"/>
        <v>-3.3823529411764697E-2</v>
      </c>
      <c r="AD206" s="21">
        <f t="shared" si="333"/>
        <v>-7.9825834542815666E-2</v>
      </c>
      <c r="AE206" s="21">
        <f t="shared" si="334"/>
        <v>-7.8321678321678356E-2</v>
      </c>
      <c r="AF206" s="30"/>
      <c r="AG206" s="21">
        <f t="shared" si="335"/>
        <v>8.5760517799352787E-2</v>
      </c>
      <c r="AH206" s="21">
        <f t="shared" si="336"/>
        <v>0.10045662100456632</v>
      </c>
      <c r="AI206" s="21">
        <f t="shared" si="337"/>
        <v>0.11041009463722395</v>
      </c>
      <c r="AJ206" s="21">
        <f t="shared" si="338"/>
        <v>0.1305007587253415</v>
      </c>
      <c r="AK206" s="30"/>
      <c r="AL206" s="21">
        <f t="shared" si="339"/>
        <v>0.13263785394932937</v>
      </c>
      <c r="AM206" s="21">
        <f t="shared" si="340"/>
        <v>0.16597510373443991</v>
      </c>
      <c r="AN206" s="21">
        <f t="shared" si="341"/>
        <v>0.16335227272727271</v>
      </c>
      <c r="AO206" s="21">
        <f t="shared" si="342"/>
        <v>0.18926174496644288</v>
      </c>
      <c r="AP206" s="30"/>
      <c r="AQ206" s="21">
        <f t="shared" si="343"/>
        <v>0.16578947368421049</v>
      </c>
      <c r="AR206" s="21">
        <f t="shared" si="344"/>
        <v>0.13641755634638186</v>
      </c>
      <c r="AS206" s="21">
        <f t="shared" si="345"/>
        <v>0.11965811965811968</v>
      </c>
      <c r="AT206" s="21">
        <f t="shared" si="346"/>
        <v>6.433408577878108E-2</v>
      </c>
      <c r="AU206" s="30"/>
      <c r="AV206" s="21">
        <f t="shared" si="347"/>
        <v>5.7562076749435587E-2</v>
      </c>
      <c r="AW206" s="21">
        <f t="shared" si="348"/>
        <v>3.9665970772442494E-2</v>
      </c>
      <c r="AX206" s="21">
        <f t="shared" si="349"/>
        <v>4.6892039258451534E-2</v>
      </c>
      <c r="AY206" s="21">
        <f t="shared" si="350"/>
        <v>4.5599151643690439E-2</v>
      </c>
      <c r="BA206" s="21">
        <f t="shared" si="351"/>
        <v>6.189967982924216E-2</v>
      </c>
      <c r="BB206" s="21">
        <f t="shared" si="352"/>
        <v>3.2128514056224855E-2</v>
      </c>
      <c r="BC206" s="21">
        <f t="shared" si="353"/>
        <v>3.125E-2</v>
      </c>
      <c r="BD206" s="21">
        <f t="shared" si="354"/>
        <v>3.1440162271805239E-2</v>
      </c>
      <c r="BF206" s="21">
        <v>-8.040201005025116E-3</v>
      </c>
      <c r="BG206" s="21">
        <v>-1.4591439688715901E-2</v>
      </c>
      <c r="BH206" s="21">
        <v>-8.0808080808081328E-3</v>
      </c>
      <c r="BI206" s="21">
        <v>-2.6548672566371723E-2</v>
      </c>
      <c r="BK206" s="21">
        <v>-1.0131712259371817E-2</v>
      </c>
      <c r="BL206" s="21">
        <v>-2.7640671273445161E-2</v>
      </c>
      <c r="BM206" s="21">
        <v>-4.2769857433808567E-2</v>
      </c>
      <c r="BN206" s="21">
        <v>-3.1313131313131293E-2</v>
      </c>
    </row>
    <row r="207" spans="2:66" outlineLevel="2" x14ac:dyDescent="0.35">
      <c r="B207" s="2" t="s">
        <v>3</v>
      </c>
      <c r="C207" s="107">
        <f t="shared" si="323"/>
        <v>0.54545454545454541</v>
      </c>
      <c r="D207" s="107">
        <f t="shared" si="323"/>
        <v>0.38461538461538464</v>
      </c>
      <c r="E207" s="107">
        <f t="shared" si="323"/>
        <v>0.2857142857142857</v>
      </c>
      <c r="F207" s="107">
        <f t="shared" si="323"/>
        <v>0.26666666666666666</v>
      </c>
      <c r="H207" s="21">
        <f t="shared" si="324"/>
        <v>0.11764705882352944</v>
      </c>
      <c r="I207" s="21">
        <f t="shared" si="324"/>
        <v>5.555555555555558E-2</v>
      </c>
      <c r="J207" s="21">
        <f t="shared" si="324"/>
        <v>5.555555555555558E-2</v>
      </c>
      <c r="K207" s="21">
        <f t="shared" si="324"/>
        <v>0.10526315789473695</v>
      </c>
      <c r="L207" s="30"/>
      <c r="M207" s="21">
        <f t="shared" si="325"/>
        <v>0.26315789473684204</v>
      </c>
      <c r="N207" s="21">
        <f t="shared" si="325"/>
        <v>0.31578947368421062</v>
      </c>
      <c r="O207" s="21">
        <f t="shared" si="325"/>
        <v>0.31578947368421062</v>
      </c>
      <c r="P207" s="21">
        <f t="shared" si="325"/>
        <v>0.80952380952380953</v>
      </c>
      <c r="Q207" s="30"/>
      <c r="R207" s="21">
        <f t="shared" si="326"/>
        <v>0.58333333333333326</v>
      </c>
      <c r="S207" s="21">
        <f t="shared" si="326"/>
        <v>0.52</v>
      </c>
      <c r="T207" s="21">
        <f t="shared" si="326"/>
        <v>0.52</v>
      </c>
      <c r="U207" s="21">
        <f t="shared" si="326"/>
        <v>0</v>
      </c>
      <c r="V207" s="30"/>
      <c r="W207" s="21">
        <f t="shared" si="327"/>
        <v>-2.6315789473684181E-2</v>
      </c>
      <c r="X207" s="21">
        <f t="shared" si="328"/>
        <v>-7.8947368421052655E-2</v>
      </c>
      <c r="Y207" s="21">
        <f t="shared" si="329"/>
        <v>-2.6315789473684181E-2</v>
      </c>
      <c r="Z207" s="21">
        <f t="shared" si="330"/>
        <v>-5.2631578947368474E-2</v>
      </c>
      <c r="AA207" s="30"/>
      <c r="AB207" s="21">
        <f t="shared" si="331"/>
        <v>-5.4054054054054057E-2</v>
      </c>
      <c r="AC207" s="21">
        <f t="shared" si="332"/>
        <v>-2.8571428571428581E-2</v>
      </c>
      <c r="AD207" s="21">
        <f t="shared" si="333"/>
        <v>-0.13513513513513509</v>
      </c>
      <c r="AE207" s="21">
        <f t="shared" si="334"/>
        <v>-0.11111111111111116</v>
      </c>
      <c r="AF207" s="30"/>
      <c r="AG207" s="21">
        <f t="shared" si="335"/>
        <v>2.857142857142847E-2</v>
      </c>
      <c r="AH207" s="21">
        <f t="shared" si="336"/>
        <v>0.11764705882352944</v>
      </c>
      <c r="AI207" s="21">
        <f t="shared" si="337"/>
        <v>0.1875</v>
      </c>
      <c r="AJ207" s="21">
        <f t="shared" si="338"/>
        <v>0.34375</v>
      </c>
      <c r="AK207" s="30"/>
      <c r="AL207" s="21">
        <f t="shared" si="339"/>
        <v>0.30555555555555558</v>
      </c>
      <c r="AM207" s="21">
        <f t="shared" si="340"/>
        <v>0.31578947368421062</v>
      </c>
      <c r="AN207" s="21">
        <f t="shared" si="341"/>
        <v>0.36842105263157898</v>
      </c>
      <c r="AO207" s="21">
        <f t="shared" si="342"/>
        <v>0.53488372093023262</v>
      </c>
      <c r="AP207" s="30"/>
      <c r="AQ207" s="21">
        <f t="shared" si="343"/>
        <v>0.36170212765957444</v>
      </c>
      <c r="AR207" s="21">
        <f t="shared" si="344"/>
        <v>0.30000000000000004</v>
      </c>
      <c r="AS207" s="21">
        <f t="shared" si="345"/>
        <v>0.28846153846153855</v>
      </c>
      <c r="AT207" s="21">
        <f t="shared" si="346"/>
        <v>0.10606060606060597</v>
      </c>
      <c r="AU207" s="30"/>
      <c r="AV207" s="21">
        <f t="shared" si="347"/>
        <v>0.21875</v>
      </c>
      <c r="AW207" s="21">
        <f t="shared" si="348"/>
        <v>0.19999999999999996</v>
      </c>
      <c r="AX207" s="21">
        <f t="shared" si="349"/>
        <v>0.22388059701492535</v>
      </c>
      <c r="AY207" s="21">
        <f t="shared" si="350"/>
        <v>9.5890410958904049E-2</v>
      </c>
      <c r="BA207" s="21">
        <f t="shared" si="351"/>
        <v>2.564102564102555E-2</v>
      </c>
      <c r="BB207" s="21">
        <f t="shared" si="352"/>
        <v>2.564102564102555E-2</v>
      </c>
      <c r="BC207" s="21">
        <f t="shared" si="353"/>
        <v>-3.6585365853658569E-2</v>
      </c>
      <c r="BD207" s="21">
        <f t="shared" si="354"/>
        <v>0</v>
      </c>
      <c r="BF207" s="21">
        <v>0</v>
      </c>
      <c r="BG207" s="21">
        <v>0</v>
      </c>
      <c r="BH207" s="21">
        <v>0</v>
      </c>
      <c r="BI207" s="21">
        <v>3.7500000000000089E-2</v>
      </c>
      <c r="BK207" s="21">
        <v>-2.5000000000000022E-2</v>
      </c>
      <c r="BL207" s="21">
        <v>0</v>
      </c>
      <c r="BM207" s="21">
        <v>2.5316455696202445E-2</v>
      </c>
      <c r="BN207" s="21">
        <v>-1.2048192771084376E-2</v>
      </c>
    </row>
    <row r="208" spans="2:66" outlineLevel="2" x14ac:dyDescent="0.35">
      <c r="B208" s="2" t="s">
        <v>4</v>
      </c>
      <c r="C208" s="63" t="s">
        <v>206</v>
      </c>
      <c r="D208" s="63" t="s">
        <v>206</v>
      </c>
      <c r="E208" s="63" t="s">
        <v>206</v>
      </c>
      <c r="F208" s="63" t="s">
        <v>206</v>
      </c>
      <c r="H208" s="63" t="s">
        <v>206</v>
      </c>
      <c r="I208" s="63" t="s">
        <v>206</v>
      </c>
      <c r="J208" s="63" t="s">
        <v>206</v>
      </c>
      <c r="K208" s="63" t="s">
        <v>206</v>
      </c>
      <c r="L208" s="30"/>
      <c r="M208" s="63" t="s">
        <v>206</v>
      </c>
      <c r="N208" s="63" t="s">
        <v>206</v>
      </c>
      <c r="O208" s="63" t="s">
        <v>206</v>
      </c>
      <c r="P208" s="63" t="s">
        <v>206</v>
      </c>
      <c r="Q208" s="30"/>
      <c r="R208" s="62" t="s">
        <v>206</v>
      </c>
      <c r="S208" s="62" t="s">
        <v>206</v>
      </c>
      <c r="T208" s="62" t="s">
        <v>206</v>
      </c>
      <c r="U208" s="21">
        <f t="shared" ref="U208:U216" si="355">U140/P140-1</f>
        <v>-8.333333333333337E-2</v>
      </c>
      <c r="V208" s="30"/>
      <c r="W208" s="21">
        <f t="shared" si="327"/>
        <v>0.5</v>
      </c>
      <c r="X208" s="21">
        <f t="shared" si="328"/>
        <v>0</v>
      </c>
      <c r="Y208" s="21">
        <f t="shared" si="329"/>
        <v>-9.0909090909090939E-2</v>
      </c>
      <c r="Z208" s="21">
        <f t="shared" si="330"/>
        <v>0</v>
      </c>
      <c r="AA208" s="30"/>
      <c r="AB208" s="21">
        <f t="shared" si="331"/>
        <v>-0.16666666666666663</v>
      </c>
      <c r="AC208" s="21">
        <f t="shared" si="332"/>
        <v>-9.0909090909090939E-2</v>
      </c>
      <c r="AD208" s="21">
        <f t="shared" si="333"/>
        <v>0</v>
      </c>
      <c r="AE208" s="21">
        <f t="shared" si="334"/>
        <v>-9.0909090909090939E-2</v>
      </c>
      <c r="AF208" s="30"/>
      <c r="AG208" s="21">
        <f t="shared" si="335"/>
        <v>0</v>
      </c>
      <c r="AH208" s="21">
        <f t="shared" si="336"/>
        <v>0.10000000000000009</v>
      </c>
      <c r="AI208" s="21">
        <f t="shared" si="337"/>
        <v>0.10000000000000009</v>
      </c>
      <c r="AJ208" s="21">
        <f t="shared" si="338"/>
        <v>0.19999999999999996</v>
      </c>
      <c r="AK208" s="30"/>
      <c r="AL208" s="21">
        <f t="shared" si="339"/>
        <v>0.30000000000000004</v>
      </c>
      <c r="AM208" s="21">
        <f t="shared" si="340"/>
        <v>0.18181818181818188</v>
      </c>
      <c r="AN208" s="21">
        <f t="shared" si="341"/>
        <v>0.18181818181818188</v>
      </c>
      <c r="AO208" s="21">
        <f t="shared" si="342"/>
        <v>8.3333333333333259E-2</v>
      </c>
      <c r="AP208" s="30"/>
      <c r="AQ208" s="21">
        <f t="shared" si="343"/>
        <v>0</v>
      </c>
      <c r="AR208" s="21">
        <f t="shared" si="344"/>
        <v>2.4615384615384617</v>
      </c>
      <c r="AS208" s="21">
        <f t="shared" si="345"/>
        <v>2.4615384615384617</v>
      </c>
      <c r="AT208" s="21">
        <f t="shared" si="346"/>
        <v>2.6923076923076925</v>
      </c>
      <c r="AU208" s="30"/>
      <c r="AV208" s="21">
        <f t="shared" si="347"/>
        <v>2.8461538461538463</v>
      </c>
      <c r="AW208" s="21">
        <f t="shared" si="348"/>
        <v>0.11111111111111116</v>
      </c>
      <c r="AX208" s="21">
        <f t="shared" si="349"/>
        <v>0.22222222222222232</v>
      </c>
      <c r="AY208" s="21">
        <f t="shared" si="350"/>
        <v>0.27083333333333326</v>
      </c>
      <c r="BA208" s="21">
        <f t="shared" si="351"/>
        <v>0.21999999999999997</v>
      </c>
      <c r="BB208" s="21">
        <f t="shared" si="352"/>
        <v>0.21999999999999997</v>
      </c>
      <c r="BC208" s="21">
        <f t="shared" si="353"/>
        <v>0.10909090909090913</v>
      </c>
      <c r="BD208" s="21">
        <f t="shared" si="354"/>
        <v>1.6393442622950838E-2</v>
      </c>
      <c r="BF208" s="21">
        <v>-4.9180327868852514E-2</v>
      </c>
      <c r="BG208" s="21">
        <v>-6.557377049180324E-2</v>
      </c>
      <c r="BH208" s="21">
        <v>-8.1967213114754078E-2</v>
      </c>
      <c r="BI208" s="21">
        <v>-8.064516129032262E-2</v>
      </c>
      <c r="BK208" s="21">
        <v>-3.4482758620689613E-2</v>
      </c>
      <c r="BL208" s="21">
        <v>1.7543859649122862E-2</v>
      </c>
      <c r="BM208" s="21">
        <v>-1.7857142857142905E-2</v>
      </c>
      <c r="BN208" s="21">
        <v>-1.7543859649122862E-2</v>
      </c>
    </row>
    <row r="209" spans="2:66" outlineLevel="2" x14ac:dyDescent="0.35">
      <c r="B209" s="2" t="s">
        <v>5</v>
      </c>
      <c r="C209" s="107">
        <f t="shared" ref="C209:F216" si="356">C175/(C141-C175)</f>
        <v>0</v>
      </c>
      <c r="D209" s="107">
        <f t="shared" si="356"/>
        <v>0.25</v>
      </c>
      <c r="E209" s="107">
        <f t="shared" si="356"/>
        <v>0.25</v>
      </c>
      <c r="F209" s="107">
        <f t="shared" si="356"/>
        <v>0.5</v>
      </c>
      <c r="H209" s="21">
        <f t="shared" ref="H209:K216" si="357">H141/C141-1</f>
        <v>0.5</v>
      </c>
      <c r="I209" s="21">
        <f t="shared" si="357"/>
        <v>0.19999999999999996</v>
      </c>
      <c r="J209" s="21">
        <f t="shared" si="357"/>
        <v>0.19999999999999996</v>
      </c>
      <c r="K209" s="21">
        <f t="shared" si="357"/>
        <v>0</v>
      </c>
      <c r="L209" s="30"/>
      <c r="M209" s="21">
        <f t="shared" ref="M209:P216" si="358">M141/H141-1</f>
        <v>0</v>
      </c>
      <c r="N209" s="21">
        <f t="shared" si="358"/>
        <v>0.16666666666666674</v>
      </c>
      <c r="O209" s="21">
        <f t="shared" si="358"/>
        <v>0.16666666666666674</v>
      </c>
      <c r="P209" s="21">
        <f t="shared" si="358"/>
        <v>0.5</v>
      </c>
      <c r="Q209" s="30"/>
      <c r="R209" s="21">
        <f t="shared" ref="R209:T216" si="359">R141/M141-1</f>
        <v>0.5</v>
      </c>
      <c r="S209" s="21">
        <f t="shared" si="359"/>
        <v>0.28571428571428581</v>
      </c>
      <c r="T209" s="21">
        <f t="shared" si="359"/>
        <v>0.28571428571428581</v>
      </c>
      <c r="U209" s="21">
        <f t="shared" si="355"/>
        <v>0</v>
      </c>
      <c r="V209" s="30"/>
      <c r="W209" s="21">
        <f t="shared" si="327"/>
        <v>0</v>
      </c>
      <c r="X209" s="21">
        <f t="shared" si="328"/>
        <v>-0.11111111111111116</v>
      </c>
      <c r="Y209" s="21">
        <f t="shared" si="329"/>
        <v>-0.11111111111111116</v>
      </c>
      <c r="Z209" s="21">
        <f t="shared" si="330"/>
        <v>-0.11111111111111116</v>
      </c>
      <c r="AA209" s="30"/>
      <c r="AB209" s="21">
        <f t="shared" si="331"/>
        <v>-0.11111111111111116</v>
      </c>
      <c r="AC209" s="21">
        <f t="shared" si="332"/>
        <v>0</v>
      </c>
      <c r="AD209" s="21">
        <f t="shared" si="333"/>
        <v>0</v>
      </c>
      <c r="AE209" s="21">
        <f t="shared" si="334"/>
        <v>0</v>
      </c>
      <c r="AF209" s="30"/>
      <c r="AG209" s="21">
        <f t="shared" si="335"/>
        <v>0</v>
      </c>
      <c r="AH209" s="21">
        <f t="shared" si="336"/>
        <v>0</v>
      </c>
      <c r="AI209" s="21">
        <f t="shared" si="337"/>
        <v>0.125</v>
      </c>
      <c r="AJ209" s="21">
        <f t="shared" si="338"/>
        <v>0.125</v>
      </c>
      <c r="AK209" s="30"/>
      <c r="AL209" s="21">
        <f t="shared" si="339"/>
        <v>0.25</v>
      </c>
      <c r="AM209" s="21">
        <f t="shared" si="340"/>
        <v>0.25</v>
      </c>
      <c r="AN209" s="21">
        <f t="shared" si="341"/>
        <v>0.11111111111111116</v>
      </c>
      <c r="AO209" s="21">
        <f t="shared" si="342"/>
        <v>0.22222222222222232</v>
      </c>
      <c r="AP209" s="30"/>
      <c r="AQ209" s="21">
        <f t="shared" si="343"/>
        <v>0.10000000000000009</v>
      </c>
      <c r="AR209" s="21">
        <f t="shared" si="344"/>
        <v>0.10000000000000009</v>
      </c>
      <c r="AS209" s="21">
        <f t="shared" si="345"/>
        <v>0.10000000000000009</v>
      </c>
      <c r="AT209" s="21">
        <f t="shared" si="346"/>
        <v>0</v>
      </c>
      <c r="AU209" s="30"/>
      <c r="AV209" s="21">
        <f t="shared" si="347"/>
        <v>0</v>
      </c>
      <c r="AW209" s="21">
        <f t="shared" si="348"/>
        <v>0</v>
      </c>
      <c r="AX209" s="21">
        <f t="shared" si="349"/>
        <v>-9.0909090909090939E-2</v>
      </c>
      <c r="AY209" s="21">
        <f t="shared" si="350"/>
        <v>0.54545454545454541</v>
      </c>
      <c r="BA209" s="21">
        <f t="shared" si="351"/>
        <v>0.54545454545454541</v>
      </c>
      <c r="BB209" s="21">
        <f t="shared" si="352"/>
        <v>0.45454545454545459</v>
      </c>
      <c r="BC209" s="21">
        <f t="shared" si="353"/>
        <v>0.60000000000000009</v>
      </c>
      <c r="BD209" s="21">
        <f t="shared" si="354"/>
        <v>5.8823529411764719E-2</v>
      </c>
      <c r="BF209" s="21">
        <v>-5.8823529411764719E-2</v>
      </c>
      <c r="BG209" s="21">
        <v>6.25E-2</v>
      </c>
      <c r="BH209" s="21">
        <v>0.1875</v>
      </c>
      <c r="BI209" s="21">
        <v>5.555555555555558E-2</v>
      </c>
      <c r="BK209" s="21">
        <v>0.125</v>
      </c>
      <c r="BL209" s="21">
        <v>0.17647058823529416</v>
      </c>
      <c r="BM209" s="21">
        <v>0.21052631578947367</v>
      </c>
      <c r="BN209" s="21">
        <v>0.31578947368421062</v>
      </c>
    </row>
    <row r="210" spans="2:66" outlineLevel="1" x14ac:dyDescent="0.35">
      <c r="B210" s="3" t="s">
        <v>6</v>
      </c>
      <c r="C210" s="106">
        <f t="shared" si="356"/>
        <v>0.4375</v>
      </c>
      <c r="D210" s="106">
        <f t="shared" si="356"/>
        <v>0.35294117647058826</v>
      </c>
      <c r="E210" s="106">
        <f t="shared" si="356"/>
        <v>0.47058823529411764</v>
      </c>
      <c r="F210" s="106">
        <f t="shared" si="356"/>
        <v>8.6956521739130432E-2</v>
      </c>
      <c r="H210" s="22">
        <f t="shared" si="357"/>
        <v>0.13043478260869557</v>
      </c>
      <c r="I210" s="22">
        <f t="shared" si="357"/>
        <v>0.30434782608695654</v>
      </c>
      <c r="J210" s="22">
        <f t="shared" si="357"/>
        <v>0.19999999999999996</v>
      </c>
      <c r="K210" s="22">
        <f t="shared" si="357"/>
        <v>0.19999999999999996</v>
      </c>
      <c r="L210" s="30"/>
      <c r="M210" s="22">
        <f t="shared" si="358"/>
        <v>0.15384615384615374</v>
      </c>
      <c r="N210" s="22">
        <f t="shared" si="358"/>
        <v>-3.3333333333333326E-2</v>
      </c>
      <c r="O210" s="22">
        <f t="shared" si="358"/>
        <v>3.3333333333333437E-2</v>
      </c>
      <c r="P210" s="22">
        <f t="shared" si="358"/>
        <v>0.19999999999999996</v>
      </c>
      <c r="Q210" s="30"/>
      <c r="R210" s="22">
        <f t="shared" si="359"/>
        <v>0.30000000000000004</v>
      </c>
      <c r="S210" s="22">
        <f t="shared" si="359"/>
        <v>0.4137931034482758</v>
      </c>
      <c r="T210" s="22">
        <f t="shared" si="359"/>
        <v>0.29032258064516125</v>
      </c>
      <c r="U210" s="22">
        <f t="shared" si="355"/>
        <v>0.19444444444444442</v>
      </c>
      <c r="V210" s="30"/>
      <c r="W210" s="22">
        <f t="shared" si="327"/>
        <v>0.10256410256410264</v>
      </c>
      <c r="X210" s="22">
        <f t="shared" si="328"/>
        <v>7.3170731707317138E-2</v>
      </c>
      <c r="Y210" s="22">
        <f t="shared" si="329"/>
        <v>0.10000000000000009</v>
      </c>
      <c r="Z210" s="22">
        <f t="shared" si="330"/>
        <v>2.3255813953488413E-2</v>
      </c>
      <c r="AA210" s="30"/>
      <c r="AB210" s="22">
        <f t="shared" si="331"/>
        <v>6.9767441860465018E-2</v>
      </c>
      <c r="AC210" s="22">
        <f t="shared" si="332"/>
        <v>4.5454545454545414E-2</v>
      </c>
      <c r="AD210" s="22">
        <f t="shared" si="333"/>
        <v>0.25</v>
      </c>
      <c r="AE210" s="22">
        <f t="shared" si="334"/>
        <v>0.34090909090909083</v>
      </c>
      <c r="AF210" s="30"/>
      <c r="AG210" s="22">
        <f t="shared" si="335"/>
        <v>0.23913043478260865</v>
      </c>
      <c r="AH210" s="22">
        <f t="shared" si="336"/>
        <v>0.26086956521739135</v>
      </c>
      <c r="AI210" s="22">
        <f t="shared" si="337"/>
        <v>7.2727272727272751E-2</v>
      </c>
      <c r="AJ210" s="22">
        <f t="shared" si="338"/>
        <v>0</v>
      </c>
      <c r="AK210" s="30"/>
      <c r="AL210" s="22">
        <f t="shared" si="339"/>
        <v>-1.7543859649122862E-2</v>
      </c>
      <c r="AM210" s="22">
        <f t="shared" si="340"/>
        <v>1.7241379310344751E-2</v>
      </c>
      <c r="AN210" s="22">
        <f t="shared" si="341"/>
        <v>-1.6949152542372836E-2</v>
      </c>
      <c r="AO210" s="22">
        <f t="shared" si="342"/>
        <v>-1.6949152542372836E-2</v>
      </c>
      <c r="AP210" s="30"/>
      <c r="AQ210" s="22">
        <f t="shared" si="343"/>
        <v>3.5714285714285809E-2</v>
      </c>
      <c r="AR210" s="22">
        <f t="shared" si="344"/>
        <v>0.11864406779661008</v>
      </c>
      <c r="AS210" s="22">
        <f t="shared" si="345"/>
        <v>0.1206896551724137</v>
      </c>
      <c r="AT210" s="22">
        <f t="shared" si="346"/>
        <v>0.2068965517241379</v>
      </c>
      <c r="AU210" s="30"/>
      <c r="AV210" s="22">
        <f t="shared" si="347"/>
        <v>0.2068965517241379</v>
      </c>
      <c r="AW210" s="22">
        <f t="shared" si="348"/>
        <v>6.0606060606060552E-2</v>
      </c>
      <c r="AX210" s="22">
        <f t="shared" si="349"/>
        <v>4.6153846153846212E-2</v>
      </c>
      <c r="AY210" s="22">
        <f t="shared" si="350"/>
        <v>1.4285714285714235E-2</v>
      </c>
      <c r="BA210" s="22">
        <f t="shared" si="351"/>
        <v>1.4285714285714235E-2</v>
      </c>
      <c r="BB210" s="22">
        <f t="shared" si="352"/>
        <v>1.4285714285714235E-2</v>
      </c>
      <c r="BC210" s="22">
        <f t="shared" si="353"/>
        <v>4.4117647058823595E-2</v>
      </c>
      <c r="BD210" s="22">
        <f t="shared" si="354"/>
        <v>2.8169014084507005E-2</v>
      </c>
      <c r="BF210" s="22">
        <v>2.8169014084507005E-2</v>
      </c>
      <c r="BG210" s="22">
        <v>4.2253521126760507E-2</v>
      </c>
      <c r="BH210" s="22">
        <v>2.8169014084507005E-2</v>
      </c>
      <c r="BI210" s="22">
        <v>8.2191780821917915E-2</v>
      </c>
      <c r="BK210" s="22">
        <v>5.4794520547945202E-2</v>
      </c>
      <c r="BL210" s="22">
        <v>5.4054054054053946E-2</v>
      </c>
      <c r="BM210" s="22">
        <v>2.7397260273972712E-2</v>
      </c>
      <c r="BN210" s="22">
        <v>-5.0632911392405111E-2</v>
      </c>
    </row>
    <row r="211" spans="2:66" outlineLevel="2" x14ac:dyDescent="0.35">
      <c r="B211" s="2" t="s">
        <v>7</v>
      </c>
      <c r="C211" s="107">
        <f t="shared" si="356"/>
        <v>1</v>
      </c>
      <c r="D211" s="107">
        <f t="shared" si="356"/>
        <v>1</v>
      </c>
      <c r="E211" s="107">
        <f t="shared" si="356"/>
        <v>1</v>
      </c>
      <c r="F211" s="107">
        <f t="shared" si="356"/>
        <v>0</v>
      </c>
      <c r="H211" s="21">
        <f t="shared" si="357"/>
        <v>0.125</v>
      </c>
      <c r="I211" s="21">
        <f t="shared" si="357"/>
        <v>0.375</v>
      </c>
      <c r="J211" s="21">
        <f t="shared" si="357"/>
        <v>0.375</v>
      </c>
      <c r="K211" s="21">
        <f t="shared" si="357"/>
        <v>0.375</v>
      </c>
      <c r="L211" s="30"/>
      <c r="M211" s="21">
        <f t="shared" si="358"/>
        <v>0.22222222222222232</v>
      </c>
      <c r="N211" s="21">
        <f t="shared" si="358"/>
        <v>0</v>
      </c>
      <c r="O211" s="21">
        <f t="shared" si="358"/>
        <v>0</v>
      </c>
      <c r="P211" s="21">
        <f t="shared" si="358"/>
        <v>0.45454545454545459</v>
      </c>
      <c r="Q211" s="30"/>
      <c r="R211" s="21">
        <f t="shared" si="359"/>
        <v>0.45454545454545459</v>
      </c>
      <c r="S211" s="21">
        <f t="shared" si="359"/>
        <v>0.45454545454545459</v>
      </c>
      <c r="T211" s="21">
        <f t="shared" si="359"/>
        <v>0.45454545454545459</v>
      </c>
      <c r="U211" s="21">
        <f t="shared" si="355"/>
        <v>0.1875</v>
      </c>
      <c r="V211" s="30"/>
      <c r="W211" s="21">
        <f t="shared" si="327"/>
        <v>0.1875</v>
      </c>
      <c r="X211" s="21">
        <f t="shared" si="328"/>
        <v>0.1875</v>
      </c>
      <c r="Y211" s="21">
        <f t="shared" si="329"/>
        <v>0.1875</v>
      </c>
      <c r="Z211" s="21">
        <f t="shared" si="330"/>
        <v>0</v>
      </c>
      <c r="AA211" s="30"/>
      <c r="AB211" s="21">
        <f t="shared" si="331"/>
        <v>5.2631578947368363E-2</v>
      </c>
      <c r="AC211" s="21">
        <f t="shared" si="332"/>
        <v>5.2631578947368363E-2</v>
      </c>
      <c r="AD211" s="21">
        <f t="shared" si="333"/>
        <v>0.26315789473684204</v>
      </c>
      <c r="AE211" s="21">
        <f t="shared" si="334"/>
        <v>0.36842105263157898</v>
      </c>
      <c r="AF211" s="30"/>
      <c r="AG211" s="21">
        <f t="shared" si="335"/>
        <v>0.25</v>
      </c>
      <c r="AH211" s="21">
        <f t="shared" si="336"/>
        <v>0.25</v>
      </c>
      <c r="AI211" s="21">
        <f t="shared" si="337"/>
        <v>4.1666666666666741E-2</v>
      </c>
      <c r="AJ211" s="21">
        <f t="shared" si="338"/>
        <v>-3.8461538461538436E-2</v>
      </c>
      <c r="AK211" s="30"/>
      <c r="AL211" s="21">
        <f t="shared" si="339"/>
        <v>-7.999999999999996E-2</v>
      </c>
      <c r="AM211" s="21">
        <f t="shared" si="340"/>
        <v>-7.999999999999996E-2</v>
      </c>
      <c r="AN211" s="21">
        <f t="shared" si="341"/>
        <v>-7.999999999999996E-2</v>
      </c>
      <c r="AO211" s="21">
        <f t="shared" si="342"/>
        <v>-7.999999999999996E-2</v>
      </c>
      <c r="AP211" s="30"/>
      <c r="AQ211" s="21">
        <f t="shared" si="343"/>
        <v>0</v>
      </c>
      <c r="AR211" s="21">
        <f t="shared" si="344"/>
        <v>8.6956521739130377E-2</v>
      </c>
      <c r="AS211" s="21">
        <f t="shared" si="345"/>
        <v>8.6956521739130377E-2</v>
      </c>
      <c r="AT211" s="21">
        <f t="shared" si="346"/>
        <v>8.6956521739130377E-2</v>
      </c>
      <c r="AU211" s="30"/>
      <c r="AV211" s="21">
        <f t="shared" si="347"/>
        <v>8.6956521739130377E-2</v>
      </c>
      <c r="AW211" s="21">
        <f t="shared" si="348"/>
        <v>0</v>
      </c>
      <c r="AX211" s="21">
        <f t="shared" si="349"/>
        <v>-7.999999999999996E-2</v>
      </c>
      <c r="AY211" s="21">
        <f t="shared" si="350"/>
        <v>4.0000000000000036E-2</v>
      </c>
      <c r="BA211" s="21">
        <f t="shared" si="351"/>
        <v>4.0000000000000036E-2</v>
      </c>
      <c r="BB211" s="21">
        <f t="shared" si="352"/>
        <v>4.0000000000000036E-2</v>
      </c>
      <c r="BC211" s="21">
        <f t="shared" si="353"/>
        <v>0.13043478260869557</v>
      </c>
      <c r="BD211" s="21">
        <f t="shared" si="354"/>
        <v>7.6923076923076872E-2</v>
      </c>
      <c r="BF211" s="21">
        <v>7.6923076923076872E-2</v>
      </c>
      <c r="BG211" s="21">
        <v>7.6923076923076872E-2</v>
      </c>
      <c r="BH211" s="21">
        <v>7.6923076923076872E-2</v>
      </c>
      <c r="BI211" s="21">
        <v>0</v>
      </c>
      <c r="BK211" s="21">
        <v>0</v>
      </c>
      <c r="BL211" s="21">
        <v>0</v>
      </c>
      <c r="BM211" s="21">
        <v>-0.1785714285714286</v>
      </c>
      <c r="BN211" s="21">
        <v>-0.1785714285714286</v>
      </c>
    </row>
    <row r="212" spans="2:66" outlineLevel="2" x14ac:dyDescent="0.35">
      <c r="B212" s="2" t="s">
        <v>8</v>
      </c>
      <c r="C212" s="107">
        <f t="shared" si="356"/>
        <v>0.4</v>
      </c>
      <c r="D212" s="107">
        <f t="shared" si="356"/>
        <v>0.2</v>
      </c>
      <c r="E212" s="107">
        <f t="shared" si="356"/>
        <v>0.6</v>
      </c>
      <c r="F212" s="107">
        <f t="shared" si="356"/>
        <v>0.14285714285714285</v>
      </c>
      <c r="H212" s="21">
        <f t="shared" si="357"/>
        <v>0.14285714285714279</v>
      </c>
      <c r="I212" s="21">
        <f t="shared" si="357"/>
        <v>0.33333333333333326</v>
      </c>
      <c r="J212" s="21">
        <f t="shared" si="357"/>
        <v>0</v>
      </c>
      <c r="K212" s="21">
        <f t="shared" si="357"/>
        <v>0</v>
      </c>
      <c r="L212" s="30"/>
      <c r="M212" s="21">
        <f t="shared" si="358"/>
        <v>0</v>
      </c>
      <c r="N212" s="21">
        <f t="shared" si="358"/>
        <v>0</v>
      </c>
      <c r="O212" s="21">
        <f t="shared" si="358"/>
        <v>0</v>
      </c>
      <c r="P212" s="21">
        <f t="shared" si="358"/>
        <v>0</v>
      </c>
      <c r="Q212" s="30"/>
      <c r="R212" s="21">
        <f t="shared" si="359"/>
        <v>0.25</v>
      </c>
      <c r="S212" s="21">
        <f t="shared" si="359"/>
        <v>0.25</v>
      </c>
      <c r="T212" s="21">
        <f t="shared" si="359"/>
        <v>0.25</v>
      </c>
      <c r="U212" s="21">
        <f t="shared" si="355"/>
        <v>0.25</v>
      </c>
      <c r="V212" s="30"/>
      <c r="W212" s="21">
        <f t="shared" si="327"/>
        <v>0</v>
      </c>
      <c r="X212" s="21">
        <f t="shared" si="328"/>
        <v>0</v>
      </c>
      <c r="Y212" s="21">
        <f t="shared" si="329"/>
        <v>0</v>
      </c>
      <c r="Z212" s="21">
        <f t="shared" si="330"/>
        <v>0</v>
      </c>
      <c r="AA212" s="30"/>
      <c r="AB212" s="21">
        <f t="shared" si="331"/>
        <v>0</v>
      </c>
      <c r="AC212" s="21">
        <f t="shared" si="332"/>
        <v>0</v>
      </c>
      <c r="AD212" s="21">
        <f t="shared" si="333"/>
        <v>0.39999999999999991</v>
      </c>
      <c r="AE212" s="21">
        <f t="shared" si="334"/>
        <v>0.5</v>
      </c>
      <c r="AF212" s="30"/>
      <c r="AG212" s="21">
        <f t="shared" si="335"/>
        <v>0.39999999999999991</v>
      </c>
      <c r="AH212" s="21">
        <f t="shared" si="336"/>
        <v>0.39999999999999991</v>
      </c>
      <c r="AI212" s="21">
        <f t="shared" si="337"/>
        <v>0</v>
      </c>
      <c r="AJ212" s="21">
        <f t="shared" si="338"/>
        <v>-6.6666666666666652E-2</v>
      </c>
      <c r="AK212" s="30"/>
      <c r="AL212" s="21">
        <f t="shared" si="339"/>
        <v>0</v>
      </c>
      <c r="AM212" s="21">
        <f t="shared" si="340"/>
        <v>0.14285714285714279</v>
      </c>
      <c r="AN212" s="21">
        <f t="shared" si="341"/>
        <v>0.14285714285714279</v>
      </c>
      <c r="AO212" s="21">
        <f t="shared" si="342"/>
        <v>0.14285714285714279</v>
      </c>
      <c r="AP212" s="30"/>
      <c r="AQ212" s="21">
        <f t="shared" si="343"/>
        <v>0.14285714285714279</v>
      </c>
      <c r="AR212" s="21">
        <f t="shared" si="344"/>
        <v>0.1875</v>
      </c>
      <c r="AS212" s="21">
        <f t="shared" si="345"/>
        <v>0.1875</v>
      </c>
      <c r="AT212" s="21">
        <f t="shared" si="346"/>
        <v>0.1875</v>
      </c>
      <c r="AU212" s="30"/>
      <c r="AV212" s="21">
        <f t="shared" si="347"/>
        <v>0.1875</v>
      </c>
      <c r="AW212" s="21">
        <f t="shared" si="348"/>
        <v>0</v>
      </c>
      <c r="AX212" s="21">
        <f t="shared" si="349"/>
        <v>0</v>
      </c>
      <c r="AY212" s="21">
        <f t="shared" si="350"/>
        <v>0</v>
      </c>
      <c r="BA212" s="21">
        <f t="shared" si="351"/>
        <v>0</v>
      </c>
      <c r="BB212" s="21">
        <f t="shared" si="352"/>
        <v>0</v>
      </c>
      <c r="BC212" s="21">
        <f t="shared" si="353"/>
        <v>0</v>
      </c>
      <c r="BD212" s="21">
        <f t="shared" si="354"/>
        <v>0</v>
      </c>
      <c r="BF212" s="21">
        <v>0</v>
      </c>
      <c r="BG212" s="21">
        <v>0</v>
      </c>
      <c r="BH212" s="21">
        <v>0</v>
      </c>
      <c r="BI212" s="21">
        <v>0</v>
      </c>
      <c r="BK212" s="21">
        <v>0</v>
      </c>
      <c r="BL212" s="21">
        <v>0</v>
      </c>
      <c r="BM212" s="21">
        <v>0</v>
      </c>
      <c r="BN212" s="21">
        <v>0</v>
      </c>
    </row>
    <row r="213" spans="2:66" outlineLevel="2" x14ac:dyDescent="0.35">
      <c r="B213" s="2" t="s">
        <v>9</v>
      </c>
      <c r="C213" s="107">
        <f t="shared" si="356"/>
        <v>0.14285714285714285</v>
      </c>
      <c r="D213" s="107">
        <f t="shared" si="356"/>
        <v>0.125</v>
      </c>
      <c r="E213" s="107">
        <f t="shared" si="356"/>
        <v>0.125</v>
      </c>
      <c r="F213" s="107">
        <f t="shared" si="356"/>
        <v>0.125</v>
      </c>
      <c r="H213" s="21">
        <f t="shared" si="357"/>
        <v>0.125</v>
      </c>
      <c r="I213" s="21">
        <f t="shared" si="357"/>
        <v>0.22222222222222232</v>
      </c>
      <c r="J213" s="21">
        <f t="shared" si="357"/>
        <v>0.22222222222222232</v>
      </c>
      <c r="K213" s="21">
        <f t="shared" si="357"/>
        <v>0.22222222222222232</v>
      </c>
      <c r="L213" s="30"/>
      <c r="M213" s="21">
        <f t="shared" si="358"/>
        <v>0.22222222222222232</v>
      </c>
      <c r="N213" s="21">
        <f t="shared" si="358"/>
        <v>-9.0909090909090939E-2</v>
      </c>
      <c r="O213" s="21">
        <f t="shared" si="358"/>
        <v>9.0909090909090828E-2</v>
      </c>
      <c r="P213" s="21">
        <f t="shared" si="358"/>
        <v>9.0909090909090828E-2</v>
      </c>
      <c r="Q213" s="30"/>
      <c r="R213" s="21">
        <f t="shared" si="359"/>
        <v>0.18181818181818188</v>
      </c>
      <c r="S213" s="21">
        <f t="shared" si="359"/>
        <v>0.5</v>
      </c>
      <c r="T213" s="21">
        <f t="shared" si="359"/>
        <v>0.16666666666666674</v>
      </c>
      <c r="U213" s="21">
        <f t="shared" si="355"/>
        <v>0.16666666666666674</v>
      </c>
      <c r="V213" s="30"/>
      <c r="W213" s="21">
        <f t="shared" si="327"/>
        <v>7.6923076923076872E-2</v>
      </c>
      <c r="X213" s="21">
        <f t="shared" si="328"/>
        <v>0</v>
      </c>
      <c r="Y213" s="21">
        <f t="shared" si="329"/>
        <v>7.1428571428571397E-2</v>
      </c>
      <c r="Z213" s="21">
        <f t="shared" si="330"/>
        <v>7.1428571428571397E-2</v>
      </c>
      <c r="AA213" s="30"/>
      <c r="AB213" s="21">
        <f t="shared" si="331"/>
        <v>0.14285714285714279</v>
      </c>
      <c r="AC213" s="21">
        <f t="shared" si="332"/>
        <v>6.6666666666666652E-2</v>
      </c>
      <c r="AD213" s="21">
        <f t="shared" si="333"/>
        <v>0.1333333333333333</v>
      </c>
      <c r="AE213" s="21">
        <f t="shared" si="334"/>
        <v>0.19999999999999996</v>
      </c>
      <c r="AF213" s="30"/>
      <c r="AG213" s="21">
        <f t="shared" si="335"/>
        <v>0.125</v>
      </c>
      <c r="AH213" s="21">
        <f t="shared" si="336"/>
        <v>0.1875</v>
      </c>
      <c r="AI213" s="21">
        <f t="shared" si="337"/>
        <v>0.17647058823529416</v>
      </c>
      <c r="AJ213" s="21">
        <f t="shared" si="338"/>
        <v>0.11111111111111116</v>
      </c>
      <c r="AK213" s="30"/>
      <c r="AL213" s="21">
        <f t="shared" si="339"/>
        <v>5.555555555555558E-2</v>
      </c>
      <c r="AM213" s="21">
        <f t="shared" si="340"/>
        <v>5.2631578947368363E-2</v>
      </c>
      <c r="AN213" s="21">
        <f t="shared" si="341"/>
        <v>-5.0000000000000044E-2</v>
      </c>
      <c r="AO213" s="21">
        <f t="shared" si="342"/>
        <v>-5.0000000000000044E-2</v>
      </c>
      <c r="AP213" s="30"/>
      <c r="AQ213" s="21">
        <f t="shared" si="343"/>
        <v>0</v>
      </c>
      <c r="AR213" s="21">
        <f t="shared" si="344"/>
        <v>0.10000000000000009</v>
      </c>
      <c r="AS213" s="21">
        <f t="shared" si="345"/>
        <v>0.10526315789473695</v>
      </c>
      <c r="AT213" s="21">
        <f t="shared" si="346"/>
        <v>0.36842105263157898</v>
      </c>
      <c r="AU213" s="30"/>
      <c r="AV213" s="21">
        <f t="shared" si="347"/>
        <v>0.36842105263157898</v>
      </c>
      <c r="AW213" s="21">
        <f t="shared" si="348"/>
        <v>0.18181818181818188</v>
      </c>
      <c r="AX213" s="21">
        <f t="shared" si="349"/>
        <v>0.23809523809523814</v>
      </c>
      <c r="AY213" s="21">
        <f t="shared" si="350"/>
        <v>0</v>
      </c>
      <c r="BA213" s="21">
        <f t="shared" si="351"/>
        <v>0</v>
      </c>
      <c r="BB213" s="21">
        <f t="shared" si="352"/>
        <v>0</v>
      </c>
      <c r="BC213" s="21">
        <f t="shared" si="353"/>
        <v>0</v>
      </c>
      <c r="BD213" s="21">
        <f t="shared" si="354"/>
        <v>0</v>
      </c>
      <c r="BF213" s="21">
        <v>0</v>
      </c>
      <c r="BG213" s="21">
        <v>3.8461538461538547E-2</v>
      </c>
      <c r="BH213" s="21">
        <v>0</v>
      </c>
      <c r="BI213" s="21">
        <v>0.23076923076923084</v>
      </c>
      <c r="BK213" s="21">
        <v>0.15384615384615374</v>
      </c>
      <c r="BL213" s="21">
        <v>0.14814814814814814</v>
      </c>
      <c r="BM213" s="21">
        <v>0.26923076923076916</v>
      </c>
      <c r="BN213" s="21">
        <v>3.125E-2</v>
      </c>
    </row>
    <row r="214" spans="2:66" outlineLevel="1" x14ac:dyDescent="0.35">
      <c r="B214" s="3" t="s">
        <v>14</v>
      </c>
      <c r="C214" s="106">
        <f t="shared" si="356"/>
        <v>1.6</v>
      </c>
      <c r="D214" s="106">
        <f t="shared" si="356"/>
        <v>2.6</v>
      </c>
      <c r="E214" s="106">
        <f t="shared" si="356"/>
        <v>3</v>
      </c>
      <c r="F214" s="106">
        <f t="shared" si="356"/>
        <v>2.6666666666666665</v>
      </c>
      <c r="H214" s="22">
        <f t="shared" si="357"/>
        <v>1.7692307692307692</v>
      </c>
      <c r="I214" s="22">
        <f t="shared" si="357"/>
        <v>1</v>
      </c>
      <c r="J214" s="22">
        <f t="shared" si="357"/>
        <v>0.95</v>
      </c>
      <c r="K214" s="22">
        <f t="shared" si="357"/>
        <v>0.36363636363636354</v>
      </c>
      <c r="L214" s="30"/>
      <c r="M214" s="22">
        <f t="shared" si="358"/>
        <v>0.30555555555555558</v>
      </c>
      <c r="N214" s="22">
        <f t="shared" si="358"/>
        <v>0.55555555555555558</v>
      </c>
      <c r="O214" s="22">
        <f t="shared" si="358"/>
        <v>0.4358974358974359</v>
      </c>
      <c r="P214" s="22">
        <f t="shared" si="358"/>
        <v>0.42222222222222228</v>
      </c>
      <c r="Q214" s="30"/>
      <c r="R214" s="22">
        <f t="shared" si="359"/>
        <v>0.4042553191489362</v>
      </c>
      <c r="S214" s="22">
        <f t="shared" si="359"/>
        <v>0.25</v>
      </c>
      <c r="T214" s="22">
        <f t="shared" si="359"/>
        <v>0.23214285714285721</v>
      </c>
      <c r="U214" s="22">
        <f t="shared" si="355"/>
        <v>0.203125</v>
      </c>
      <c r="V214" s="30"/>
      <c r="W214" s="22">
        <f t="shared" si="327"/>
        <v>0.21212121212121215</v>
      </c>
      <c r="X214" s="22">
        <f t="shared" si="328"/>
        <v>0.15714285714285725</v>
      </c>
      <c r="Y214" s="22">
        <f t="shared" si="329"/>
        <v>0.20289855072463769</v>
      </c>
      <c r="Z214" s="22">
        <f t="shared" si="330"/>
        <v>0.10389610389610393</v>
      </c>
      <c r="AA214" s="30"/>
      <c r="AB214" s="22">
        <f t="shared" si="331"/>
        <v>8.7499999999999911E-2</v>
      </c>
      <c r="AC214" s="22">
        <f t="shared" si="332"/>
        <v>7.4074074074074181E-2</v>
      </c>
      <c r="AD214" s="22">
        <f t="shared" si="333"/>
        <v>0.1325301204819278</v>
      </c>
      <c r="AE214" s="22">
        <f t="shared" si="334"/>
        <v>0.24705882352941178</v>
      </c>
      <c r="AF214" s="30"/>
      <c r="AG214" s="22">
        <f t="shared" si="335"/>
        <v>0.33333333333333326</v>
      </c>
      <c r="AH214" s="22">
        <f t="shared" si="336"/>
        <v>0.75862068965517238</v>
      </c>
      <c r="AI214" s="22">
        <f t="shared" si="337"/>
        <v>0.86170212765957444</v>
      </c>
      <c r="AJ214" s="22">
        <f t="shared" si="338"/>
        <v>0.86792452830188682</v>
      </c>
      <c r="AK214" s="30"/>
      <c r="AL214" s="22">
        <f t="shared" si="339"/>
        <v>0.75862068965517238</v>
      </c>
      <c r="AM214" s="22">
        <f t="shared" si="340"/>
        <v>0.49673202614379086</v>
      </c>
      <c r="AN214" s="22">
        <f t="shared" si="341"/>
        <v>0.35428571428571431</v>
      </c>
      <c r="AO214" s="22">
        <f t="shared" si="342"/>
        <v>0.3737373737373737</v>
      </c>
      <c r="AP214" s="30"/>
      <c r="AQ214" s="22">
        <f t="shared" si="343"/>
        <v>0.40686274509803932</v>
      </c>
      <c r="AR214" s="22">
        <f t="shared" si="344"/>
        <v>0.39737991266375539</v>
      </c>
      <c r="AS214" s="22">
        <f t="shared" si="345"/>
        <v>0.37130801687763704</v>
      </c>
      <c r="AT214" s="22">
        <f t="shared" si="346"/>
        <v>0.23529411764705888</v>
      </c>
      <c r="AU214" s="30"/>
      <c r="AV214" s="22">
        <f t="shared" si="347"/>
        <v>0.1707317073170731</v>
      </c>
      <c r="AW214" s="22">
        <f t="shared" si="348"/>
        <v>4.3749999999999956E-2</v>
      </c>
      <c r="AX214" s="22">
        <f t="shared" si="349"/>
        <v>4.3076923076923013E-2</v>
      </c>
      <c r="AY214" s="22">
        <f t="shared" si="350"/>
        <v>3.8690476190476275E-2</v>
      </c>
      <c r="BA214" s="22">
        <f t="shared" si="351"/>
        <v>3.2738095238095344E-2</v>
      </c>
      <c r="BB214" s="22">
        <f t="shared" si="352"/>
        <v>5.0898203592814273E-2</v>
      </c>
      <c r="BC214" s="22">
        <f t="shared" si="353"/>
        <v>6.7846607669616477E-2</v>
      </c>
      <c r="BD214" s="22">
        <f t="shared" si="354"/>
        <v>5.4441260744985565E-2</v>
      </c>
      <c r="BF214" s="22">
        <v>6.6282420749279591E-2</v>
      </c>
      <c r="BG214" s="22">
        <v>7.9772079772079785E-2</v>
      </c>
      <c r="BH214" s="22">
        <v>5.2486187845303789E-2</v>
      </c>
      <c r="BI214" s="22">
        <v>0.14130434782608692</v>
      </c>
      <c r="BK214" s="22">
        <v>0.14054054054054044</v>
      </c>
      <c r="BL214" s="22">
        <v>0.12664907651715041</v>
      </c>
      <c r="BM214" s="22">
        <v>0.12598425196850394</v>
      </c>
      <c r="BN214" s="22">
        <v>5.4761904761904789E-2</v>
      </c>
    </row>
    <row r="215" spans="2:66" outlineLevel="2" x14ac:dyDescent="0.35">
      <c r="B215" s="2" t="s">
        <v>15</v>
      </c>
      <c r="C215" s="107">
        <f t="shared" si="356"/>
        <v>3.5</v>
      </c>
      <c r="D215" s="107">
        <f t="shared" si="356"/>
        <v>6</v>
      </c>
      <c r="E215" s="107">
        <f t="shared" si="356"/>
        <v>6.5</v>
      </c>
      <c r="F215" s="107">
        <f t="shared" si="356"/>
        <v>4.5999999999999996</v>
      </c>
      <c r="H215" s="21">
        <f t="shared" si="357"/>
        <v>2.4444444444444446</v>
      </c>
      <c r="I215" s="21">
        <f t="shared" si="357"/>
        <v>1.2857142857142856</v>
      </c>
      <c r="J215" s="21">
        <f t="shared" si="357"/>
        <v>1.2666666666666666</v>
      </c>
      <c r="K215" s="21">
        <f t="shared" si="357"/>
        <v>0.39285714285714279</v>
      </c>
      <c r="L215" s="30"/>
      <c r="M215" s="21">
        <f t="shared" si="358"/>
        <v>0.32258064516129026</v>
      </c>
      <c r="N215" s="21">
        <f t="shared" si="358"/>
        <v>0.5</v>
      </c>
      <c r="O215" s="21">
        <f t="shared" si="358"/>
        <v>0.41176470588235303</v>
      </c>
      <c r="P215" s="21">
        <f t="shared" si="358"/>
        <v>0.41025641025641035</v>
      </c>
      <c r="Q215" s="30"/>
      <c r="R215" s="21">
        <f t="shared" si="359"/>
        <v>0.34146341463414642</v>
      </c>
      <c r="S215" s="21">
        <f t="shared" si="359"/>
        <v>0.22916666666666674</v>
      </c>
      <c r="T215" s="21">
        <f t="shared" si="359"/>
        <v>0.22916666666666674</v>
      </c>
      <c r="U215" s="21">
        <f t="shared" si="355"/>
        <v>0.1454545454545455</v>
      </c>
      <c r="V215" s="30"/>
      <c r="W215" s="21">
        <f t="shared" si="327"/>
        <v>0.1454545454545455</v>
      </c>
      <c r="X215" s="21">
        <f t="shared" si="328"/>
        <v>8.4745762711864403E-2</v>
      </c>
      <c r="Y215" s="21">
        <f t="shared" si="329"/>
        <v>6.7796610169491567E-2</v>
      </c>
      <c r="Z215" s="21">
        <f t="shared" si="330"/>
        <v>3.1746031746031855E-2</v>
      </c>
      <c r="AA215" s="30"/>
      <c r="AB215" s="21">
        <f t="shared" si="331"/>
        <v>6.3492063492063489E-2</v>
      </c>
      <c r="AC215" s="21">
        <f t="shared" si="332"/>
        <v>4.6875E-2</v>
      </c>
      <c r="AD215" s="21">
        <f t="shared" si="333"/>
        <v>0.14285714285714279</v>
      </c>
      <c r="AE215" s="21">
        <f t="shared" si="334"/>
        <v>0.29230769230769238</v>
      </c>
      <c r="AF215" s="30"/>
      <c r="AG215" s="21">
        <f t="shared" si="335"/>
        <v>0.40298507462686572</v>
      </c>
      <c r="AH215" s="21">
        <f t="shared" si="336"/>
        <v>0.91044776119402981</v>
      </c>
      <c r="AI215" s="21">
        <f t="shared" si="337"/>
        <v>0.98611111111111116</v>
      </c>
      <c r="AJ215" s="21">
        <f t="shared" si="338"/>
        <v>0.89285714285714279</v>
      </c>
      <c r="AK215" s="30"/>
      <c r="AL215" s="21">
        <f t="shared" si="339"/>
        <v>0.76595744680851063</v>
      </c>
      <c r="AM215" s="21">
        <f t="shared" si="340"/>
        <v>0.46875</v>
      </c>
      <c r="AN215" s="21">
        <f t="shared" si="341"/>
        <v>0.33566433566433562</v>
      </c>
      <c r="AO215" s="21">
        <f t="shared" si="342"/>
        <v>0.37735849056603765</v>
      </c>
      <c r="AP215" s="30"/>
      <c r="AQ215" s="21">
        <f t="shared" si="343"/>
        <v>0.37349397590361444</v>
      </c>
      <c r="AR215" s="21">
        <f t="shared" si="344"/>
        <v>0.36170212765957444</v>
      </c>
      <c r="AS215" s="21">
        <f t="shared" si="345"/>
        <v>0.36649214659685869</v>
      </c>
      <c r="AT215" s="21">
        <f t="shared" si="346"/>
        <v>0.21917808219178081</v>
      </c>
      <c r="AU215" s="30"/>
      <c r="AV215" s="21">
        <f t="shared" si="347"/>
        <v>0.20175438596491224</v>
      </c>
      <c r="AW215" s="21">
        <f t="shared" si="348"/>
        <v>5.46875E-2</v>
      </c>
      <c r="AX215" s="21">
        <f t="shared" si="349"/>
        <v>3.4482758620689724E-2</v>
      </c>
      <c r="AY215" s="21">
        <f t="shared" si="350"/>
        <v>4.8689138576778923E-2</v>
      </c>
      <c r="BA215" s="21">
        <f t="shared" si="351"/>
        <v>1.4598540145985384E-2</v>
      </c>
      <c r="BB215" s="21">
        <f t="shared" si="352"/>
        <v>3.7037037037036979E-2</v>
      </c>
      <c r="BC215" s="21">
        <f t="shared" si="353"/>
        <v>7.7777777777777724E-2</v>
      </c>
      <c r="BD215" s="21">
        <f t="shared" si="354"/>
        <v>5.7142857142857162E-2</v>
      </c>
      <c r="BF215" s="21">
        <v>7.1942446043165464E-2</v>
      </c>
      <c r="BG215" s="21">
        <v>7.4999999999999956E-2</v>
      </c>
      <c r="BH215" s="21">
        <v>4.4673539518900407E-2</v>
      </c>
      <c r="BI215" s="21">
        <v>0.10472972972972983</v>
      </c>
      <c r="BK215" s="21">
        <v>0.10402684563758391</v>
      </c>
      <c r="BL215" s="21">
        <v>8.9700996677740896E-2</v>
      </c>
      <c r="BM215" s="21">
        <v>8.5526315789473673E-2</v>
      </c>
      <c r="BN215" s="21">
        <v>2.7522935779816571E-2</v>
      </c>
    </row>
    <row r="216" spans="2:66" outlineLevel="2" x14ac:dyDescent="0.35">
      <c r="B216" s="2" t="s">
        <v>16</v>
      </c>
      <c r="C216" s="107">
        <f t="shared" si="356"/>
        <v>0.33333333333333331</v>
      </c>
      <c r="D216" s="107">
        <f t="shared" si="356"/>
        <v>0.33333333333333331</v>
      </c>
      <c r="E216" s="107">
        <f t="shared" si="356"/>
        <v>0.66666666666666663</v>
      </c>
      <c r="F216" s="107">
        <f t="shared" si="356"/>
        <v>0.25</v>
      </c>
      <c r="H216" s="21">
        <f t="shared" si="357"/>
        <v>0.25</v>
      </c>
      <c r="I216" s="21">
        <f t="shared" si="357"/>
        <v>0</v>
      </c>
      <c r="J216" s="21">
        <f t="shared" si="357"/>
        <v>0</v>
      </c>
      <c r="K216" s="21">
        <f t="shared" si="357"/>
        <v>0.19999999999999996</v>
      </c>
      <c r="L216" s="30"/>
      <c r="M216" s="21">
        <f t="shared" si="358"/>
        <v>0.19999999999999996</v>
      </c>
      <c r="N216" s="21">
        <f t="shared" si="358"/>
        <v>1</v>
      </c>
      <c r="O216" s="21">
        <f t="shared" si="358"/>
        <v>0.60000000000000009</v>
      </c>
      <c r="P216" s="21">
        <f t="shared" si="358"/>
        <v>0.5</v>
      </c>
      <c r="Q216" s="30"/>
      <c r="R216" s="21">
        <f t="shared" si="359"/>
        <v>0.83333333333333326</v>
      </c>
      <c r="S216" s="21">
        <f t="shared" si="359"/>
        <v>0.375</v>
      </c>
      <c r="T216" s="21">
        <f t="shared" si="359"/>
        <v>0.25</v>
      </c>
      <c r="U216" s="21">
        <f t="shared" si="355"/>
        <v>0.55555555555555558</v>
      </c>
      <c r="V216" s="30"/>
      <c r="W216" s="21">
        <f t="shared" si="327"/>
        <v>0.54545454545454541</v>
      </c>
      <c r="X216" s="21">
        <f t="shared" si="328"/>
        <v>0.54545454545454541</v>
      </c>
      <c r="Y216" s="21">
        <f t="shared" si="329"/>
        <v>1</v>
      </c>
      <c r="Z216" s="21">
        <f t="shared" si="330"/>
        <v>0.4285714285714286</v>
      </c>
      <c r="AA216" s="30"/>
      <c r="AB216" s="21">
        <f t="shared" si="331"/>
        <v>0.17647058823529416</v>
      </c>
      <c r="AC216" s="21">
        <f t="shared" si="332"/>
        <v>0.17647058823529416</v>
      </c>
      <c r="AD216" s="21">
        <f t="shared" si="333"/>
        <v>0.10000000000000009</v>
      </c>
      <c r="AE216" s="21">
        <f t="shared" si="334"/>
        <v>0.10000000000000009</v>
      </c>
      <c r="AF216" s="30"/>
      <c r="AG216" s="21">
        <f t="shared" si="335"/>
        <v>0.10000000000000009</v>
      </c>
      <c r="AH216" s="21">
        <f t="shared" si="336"/>
        <v>0.25</v>
      </c>
      <c r="AI216" s="21">
        <f t="shared" si="337"/>
        <v>0.45454545454545459</v>
      </c>
      <c r="AJ216" s="21">
        <f t="shared" si="338"/>
        <v>0.77272727272727271</v>
      </c>
      <c r="AK216" s="30"/>
      <c r="AL216" s="21">
        <f t="shared" si="339"/>
        <v>0.72727272727272729</v>
      </c>
      <c r="AM216" s="21">
        <f t="shared" si="340"/>
        <v>0.6399999999999999</v>
      </c>
      <c r="AN216" s="21">
        <f t="shared" si="341"/>
        <v>0.4375</v>
      </c>
      <c r="AO216" s="21">
        <f t="shared" si="342"/>
        <v>0.35897435897435903</v>
      </c>
      <c r="AP216" s="30"/>
      <c r="AQ216" s="21">
        <f t="shared" si="343"/>
        <v>0.55263157894736836</v>
      </c>
      <c r="AR216" s="21">
        <f t="shared" si="344"/>
        <v>0.56097560975609762</v>
      </c>
      <c r="AS216" s="21">
        <f t="shared" si="345"/>
        <v>0.39130434782608692</v>
      </c>
      <c r="AT216" s="21">
        <f t="shared" si="346"/>
        <v>0.30188679245283012</v>
      </c>
      <c r="AU216" s="30"/>
      <c r="AV216" s="21">
        <f t="shared" si="347"/>
        <v>5.0847457627118731E-2</v>
      </c>
      <c r="AW216" s="21">
        <f t="shared" si="348"/>
        <v>0</v>
      </c>
      <c r="AX216" s="21">
        <f t="shared" si="349"/>
        <v>7.8125E-2</v>
      </c>
      <c r="AY216" s="21">
        <f t="shared" si="350"/>
        <v>0</v>
      </c>
      <c r="BA216" s="21">
        <f t="shared" si="351"/>
        <v>0.11290322580645151</v>
      </c>
      <c r="BB216" s="21">
        <f t="shared" si="352"/>
        <v>0.109375</v>
      </c>
      <c r="BC216" s="21">
        <f t="shared" si="353"/>
        <v>2.8985507246376718E-2</v>
      </c>
      <c r="BD216" s="21">
        <f t="shared" si="354"/>
        <v>4.3478260869565188E-2</v>
      </c>
      <c r="BF216" s="21">
        <v>4.3478260869565188E-2</v>
      </c>
      <c r="BG216" s="21">
        <v>5.6338028169014009E-2</v>
      </c>
      <c r="BH216" s="21">
        <v>4.2253521126760507E-2</v>
      </c>
      <c r="BI216" s="21">
        <v>0.22222222222222232</v>
      </c>
      <c r="BK216" s="21">
        <v>0.19444444444444442</v>
      </c>
      <c r="BL216" s="21">
        <v>0.21333333333333337</v>
      </c>
      <c r="BM216" s="21">
        <v>0.22972972972972983</v>
      </c>
      <c r="BN216" s="21">
        <v>5.6818181818181879E-2</v>
      </c>
    </row>
    <row r="217" spans="2:66" outlineLevel="2" x14ac:dyDescent="0.35">
      <c r="B217" s="52" t="s">
        <v>260</v>
      </c>
      <c r="C217" s="105" t="s">
        <v>206</v>
      </c>
      <c r="D217" s="105" t="s">
        <v>206</v>
      </c>
      <c r="E217" s="105" t="s">
        <v>206</v>
      </c>
      <c r="F217" s="105" t="s">
        <v>206</v>
      </c>
      <c r="H217" s="105" t="s">
        <v>206</v>
      </c>
      <c r="I217" s="105" t="s">
        <v>206</v>
      </c>
      <c r="J217" s="105" t="s">
        <v>206</v>
      </c>
      <c r="K217" s="105" t="s">
        <v>206</v>
      </c>
      <c r="L217" s="30"/>
      <c r="M217" s="105" t="s">
        <v>206</v>
      </c>
      <c r="N217" s="105" t="s">
        <v>206</v>
      </c>
      <c r="O217" s="105" t="s">
        <v>206</v>
      </c>
      <c r="P217" s="105" t="s">
        <v>206</v>
      </c>
      <c r="Q217" s="30"/>
      <c r="R217" s="105" t="s">
        <v>206</v>
      </c>
      <c r="S217" s="105" t="s">
        <v>206</v>
      </c>
      <c r="T217" s="105" t="s">
        <v>206</v>
      </c>
      <c r="U217" s="105" t="s">
        <v>206</v>
      </c>
      <c r="V217" s="30"/>
      <c r="W217" s="105" t="s">
        <v>206</v>
      </c>
      <c r="X217" s="105" t="s">
        <v>206</v>
      </c>
      <c r="Y217" s="105" t="s">
        <v>206</v>
      </c>
      <c r="Z217" s="105" t="s">
        <v>206</v>
      </c>
      <c r="AA217" s="30"/>
      <c r="AB217" s="105" t="s">
        <v>206</v>
      </c>
      <c r="AC217" s="105" t="s">
        <v>206</v>
      </c>
      <c r="AD217" s="105" t="s">
        <v>206</v>
      </c>
      <c r="AE217" s="105" t="s">
        <v>206</v>
      </c>
      <c r="AF217" s="30"/>
      <c r="AG217" s="105" t="s">
        <v>206</v>
      </c>
      <c r="AH217" s="105" t="s">
        <v>206</v>
      </c>
      <c r="AI217" s="105" t="s">
        <v>206</v>
      </c>
      <c r="AJ217" s="105" t="s">
        <v>206</v>
      </c>
      <c r="AK217" s="30"/>
      <c r="AL217" s="105" t="s">
        <v>206</v>
      </c>
      <c r="AM217" s="105" t="s">
        <v>206</v>
      </c>
      <c r="AN217" s="105" t="s">
        <v>206</v>
      </c>
      <c r="AO217" s="105" t="s">
        <v>206</v>
      </c>
      <c r="AP217" s="30"/>
      <c r="AQ217" s="105" t="s">
        <v>206</v>
      </c>
      <c r="AR217" s="105" t="s">
        <v>206</v>
      </c>
      <c r="AS217" s="105" t="s">
        <v>206</v>
      </c>
      <c r="AT217" s="105" t="s">
        <v>206</v>
      </c>
      <c r="AU217" s="30"/>
      <c r="AV217" s="105" t="s">
        <v>206</v>
      </c>
      <c r="AW217" s="105" t="s">
        <v>206</v>
      </c>
      <c r="AX217" s="105" t="s">
        <v>206</v>
      </c>
      <c r="AY217" s="105" t="s">
        <v>206</v>
      </c>
      <c r="BA217" s="105" t="s">
        <v>206</v>
      </c>
      <c r="BB217" s="105" t="s">
        <v>206</v>
      </c>
      <c r="BC217" s="105" t="s">
        <v>206</v>
      </c>
      <c r="BD217" s="105" t="s">
        <v>206</v>
      </c>
      <c r="BF217" s="105" t="s">
        <v>206</v>
      </c>
      <c r="BG217" s="105" t="s">
        <v>206</v>
      </c>
      <c r="BH217" s="105" t="s">
        <v>206</v>
      </c>
      <c r="BI217" s="105" t="s">
        <v>206</v>
      </c>
      <c r="BK217" s="105" t="s">
        <v>206</v>
      </c>
      <c r="BL217" s="181">
        <v>1.6666666666666665</v>
      </c>
      <c r="BM217" s="21">
        <v>1.6666666666666665</v>
      </c>
      <c r="BN217" s="21">
        <v>0.60000000000000009</v>
      </c>
    </row>
    <row r="218" spans="2:66" outlineLevel="2" x14ac:dyDescent="0.35">
      <c r="B218" s="52" t="s">
        <v>284</v>
      </c>
      <c r="C218" s="105" t="s">
        <v>206</v>
      </c>
      <c r="D218" s="105" t="s">
        <v>206</v>
      </c>
      <c r="E218" s="105" t="s">
        <v>206</v>
      </c>
      <c r="F218" s="105" t="s">
        <v>206</v>
      </c>
      <c r="H218" s="105" t="s">
        <v>206</v>
      </c>
      <c r="I218" s="105" t="s">
        <v>206</v>
      </c>
      <c r="J218" s="105" t="s">
        <v>206</v>
      </c>
      <c r="K218" s="105" t="s">
        <v>206</v>
      </c>
      <c r="L218" s="30"/>
      <c r="M218" s="105" t="s">
        <v>206</v>
      </c>
      <c r="N218" s="105" t="s">
        <v>206</v>
      </c>
      <c r="O218" s="105" t="s">
        <v>206</v>
      </c>
      <c r="P218" s="105" t="s">
        <v>206</v>
      </c>
      <c r="Q218" s="30"/>
      <c r="R218" s="105" t="s">
        <v>206</v>
      </c>
      <c r="S218" s="105" t="s">
        <v>206</v>
      </c>
      <c r="T218" s="105" t="s">
        <v>206</v>
      </c>
      <c r="U218" s="105" t="s">
        <v>206</v>
      </c>
      <c r="V218" s="30"/>
      <c r="W218" s="105" t="s">
        <v>206</v>
      </c>
      <c r="X218" s="105" t="s">
        <v>206</v>
      </c>
      <c r="Y218" s="105" t="s">
        <v>206</v>
      </c>
      <c r="Z218" s="105" t="s">
        <v>206</v>
      </c>
      <c r="AA218" s="30"/>
      <c r="AB218" s="105" t="s">
        <v>206</v>
      </c>
      <c r="AC218" s="105" t="s">
        <v>206</v>
      </c>
      <c r="AD218" s="105" t="s">
        <v>206</v>
      </c>
      <c r="AE218" s="105" t="s">
        <v>206</v>
      </c>
      <c r="AF218" s="30"/>
      <c r="AG218" s="105" t="s">
        <v>206</v>
      </c>
      <c r="AH218" s="105" t="s">
        <v>206</v>
      </c>
      <c r="AI218" s="105" t="s">
        <v>206</v>
      </c>
      <c r="AJ218" s="105" t="s">
        <v>206</v>
      </c>
      <c r="AK218" s="30"/>
      <c r="AL218" s="105" t="s">
        <v>206</v>
      </c>
      <c r="AM218" s="105" t="s">
        <v>206</v>
      </c>
      <c r="AN218" s="105" t="s">
        <v>206</v>
      </c>
      <c r="AO218" s="105" t="s">
        <v>206</v>
      </c>
      <c r="AP218" s="30"/>
      <c r="AQ218" s="105" t="s">
        <v>206</v>
      </c>
      <c r="AR218" s="105" t="s">
        <v>206</v>
      </c>
      <c r="AS218" s="105" t="s">
        <v>206</v>
      </c>
      <c r="AT218" s="105" t="s">
        <v>206</v>
      </c>
      <c r="AU218" s="30"/>
      <c r="AV218" s="105" t="s">
        <v>206</v>
      </c>
      <c r="AW218" s="105" t="s">
        <v>206</v>
      </c>
      <c r="AX218" s="105" t="s">
        <v>206</v>
      </c>
      <c r="AY218" s="105" t="s">
        <v>206</v>
      </c>
      <c r="BA218" s="105" t="s">
        <v>206</v>
      </c>
      <c r="BB218" s="105" t="s">
        <v>206</v>
      </c>
      <c r="BC218" s="105" t="s">
        <v>206</v>
      </c>
      <c r="BD218" s="105" t="s">
        <v>206</v>
      </c>
      <c r="BF218" s="105" t="s">
        <v>206</v>
      </c>
      <c r="BG218" s="105" t="s">
        <v>206</v>
      </c>
      <c r="BH218" s="105" t="s">
        <v>206</v>
      </c>
      <c r="BI218" s="105" t="s">
        <v>206</v>
      </c>
      <c r="BK218" s="105" t="s">
        <v>206</v>
      </c>
      <c r="BL218" s="105" t="s">
        <v>206</v>
      </c>
      <c r="BM218" s="105" t="s">
        <v>206</v>
      </c>
      <c r="BN218" s="105" t="s">
        <v>206</v>
      </c>
    </row>
    <row r="219" spans="2:66" outlineLevel="1" x14ac:dyDescent="0.35">
      <c r="B219" s="3" t="s">
        <v>10</v>
      </c>
      <c r="C219" s="108" t="s">
        <v>206</v>
      </c>
      <c r="D219" s="108" t="s">
        <v>206</v>
      </c>
      <c r="E219" s="108" t="s">
        <v>206</v>
      </c>
      <c r="F219" s="108" t="s">
        <v>206</v>
      </c>
      <c r="H219" s="64" t="s">
        <v>206</v>
      </c>
      <c r="I219" s="64" t="s">
        <v>206</v>
      </c>
      <c r="J219" s="64" t="s">
        <v>206</v>
      </c>
      <c r="K219" s="64" t="s">
        <v>206</v>
      </c>
      <c r="L219" s="30"/>
      <c r="M219" s="64" t="s">
        <v>206</v>
      </c>
      <c r="N219" s="64" t="s">
        <v>206</v>
      </c>
      <c r="O219" s="64" t="s">
        <v>206</v>
      </c>
      <c r="P219" s="64" t="s">
        <v>206</v>
      </c>
      <c r="Q219" s="30"/>
      <c r="R219" s="64" t="s">
        <v>206</v>
      </c>
      <c r="S219" s="22">
        <f>S151/N151-1</f>
        <v>2.6666666666666665</v>
      </c>
      <c r="T219" s="22">
        <f>T151/O151-1</f>
        <v>1</v>
      </c>
      <c r="U219" s="22">
        <f t="shared" ref="U219" si="360">U151/P151-1</f>
        <v>0.625</v>
      </c>
      <c r="V219" s="30"/>
      <c r="W219" s="22">
        <f t="shared" ref="W219:Z221" si="361">W151/R151-1</f>
        <v>0.60000000000000009</v>
      </c>
      <c r="X219" s="22">
        <f t="shared" si="361"/>
        <v>0.45454545454545459</v>
      </c>
      <c r="Y219" s="22">
        <f t="shared" si="361"/>
        <v>0.89999999999999991</v>
      </c>
      <c r="Z219" s="22">
        <f t="shared" si="361"/>
        <v>0.53846153846153855</v>
      </c>
      <c r="AA219" s="30"/>
      <c r="AB219" s="22">
        <f t="shared" ref="AB219:AE221" si="362">AB151/W151-1</f>
        <v>0.25</v>
      </c>
      <c r="AC219" s="22">
        <f t="shared" si="362"/>
        <v>0.4375</v>
      </c>
      <c r="AD219" s="22">
        <f t="shared" si="362"/>
        <v>5.2631578947368363E-2</v>
      </c>
      <c r="AE219" s="22">
        <f t="shared" si="362"/>
        <v>-5.0000000000000044E-2</v>
      </c>
      <c r="AF219" s="30"/>
      <c r="AG219" s="22">
        <f t="shared" ref="AG219:AJ221" si="363">AG151/AB151-1</f>
        <v>-9.9999999999999978E-2</v>
      </c>
      <c r="AH219" s="22">
        <f t="shared" si="363"/>
        <v>-0.13043478260869568</v>
      </c>
      <c r="AI219" s="22">
        <f t="shared" si="363"/>
        <v>-0.44999999999999996</v>
      </c>
      <c r="AJ219" s="22">
        <f t="shared" si="363"/>
        <v>-0.42105263157894735</v>
      </c>
      <c r="AK219" s="30"/>
      <c r="AL219" s="22">
        <f t="shared" ref="AL219:AO221" si="364">AL151/AG151-1</f>
        <v>-0.22222222222222221</v>
      </c>
      <c r="AM219" s="22">
        <f t="shared" si="364"/>
        <v>-0.35</v>
      </c>
      <c r="AN219" s="22">
        <f t="shared" si="364"/>
        <v>0.18181818181818188</v>
      </c>
      <c r="AO219" s="22">
        <f t="shared" si="364"/>
        <v>0.27272727272727271</v>
      </c>
      <c r="AP219" s="30"/>
      <c r="AQ219" s="22">
        <f t="shared" ref="AQ219:AT221" si="365">AQ151/AL151-1</f>
        <v>0</v>
      </c>
      <c r="AR219" s="22">
        <f t="shared" si="365"/>
        <v>0.30769230769230771</v>
      </c>
      <c r="AS219" s="22">
        <f t="shared" si="365"/>
        <v>0.69230769230769229</v>
      </c>
      <c r="AT219" s="22">
        <f t="shared" si="365"/>
        <v>1.2142857142857144</v>
      </c>
      <c r="AU219" s="30"/>
      <c r="AV219" s="22">
        <f t="shared" ref="AV219:AY221" si="366">AV151/AQ151-1</f>
        <v>1.5714285714285716</v>
      </c>
      <c r="AW219" s="22">
        <f t="shared" si="366"/>
        <v>1.6470588235294117</v>
      </c>
      <c r="AX219" s="22">
        <f t="shared" si="366"/>
        <v>1.0909090909090908</v>
      </c>
      <c r="AY219" s="22">
        <f t="shared" si="366"/>
        <v>0.5161290322580645</v>
      </c>
      <c r="BA219" s="22">
        <f t="shared" ref="BA219:BD222" si="367">BA151/AV151-1</f>
        <v>0.41666666666666674</v>
      </c>
      <c r="BB219" s="22">
        <f t="shared" si="367"/>
        <v>0.28888888888888897</v>
      </c>
      <c r="BC219" s="22">
        <f t="shared" si="367"/>
        <v>0.45652173913043481</v>
      </c>
      <c r="BD219" s="22">
        <f t="shared" si="367"/>
        <v>0.34042553191489366</v>
      </c>
      <c r="BF219" s="22">
        <v>0.23529411764705888</v>
      </c>
      <c r="BG219" s="22">
        <v>0.10344827586206895</v>
      </c>
      <c r="BH219" s="22">
        <v>0</v>
      </c>
      <c r="BI219" s="22">
        <v>9.5238095238095344E-2</v>
      </c>
      <c r="BK219" s="22">
        <v>0.17460317460317465</v>
      </c>
      <c r="BL219" s="22">
        <v>0.28125</v>
      </c>
      <c r="BM219" s="22">
        <v>0.25373134328358216</v>
      </c>
      <c r="BN219" s="22">
        <v>0.42028985507246386</v>
      </c>
    </row>
    <row r="220" spans="2:66" outlineLevel="2" x14ac:dyDescent="0.35">
      <c r="B220" s="2" t="s">
        <v>11</v>
      </c>
      <c r="C220" s="105" t="s">
        <v>206</v>
      </c>
      <c r="D220" s="105" t="s">
        <v>206</v>
      </c>
      <c r="E220" s="105" t="s">
        <v>206</v>
      </c>
      <c r="F220" s="105" t="s">
        <v>206</v>
      </c>
      <c r="H220" s="63" t="s">
        <v>206</v>
      </c>
      <c r="I220" s="63" t="s">
        <v>206</v>
      </c>
      <c r="J220" s="63" t="s">
        <v>206</v>
      </c>
      <c r="K220" s="63" t="s">
        <v>206</v>
      </c>
      <c r="L220" s="30"/>
      <c r="M220" s="63" t="s">
        <v>206</v>
      </c>
      <c r="N220" s="63" t="s">
        <v>206</v>
      </c>
      <c r="O220" s="63" t="s">
        <v>206</v>
      </c>
      <c r="P220" s="63" t="s">
        <v>206</v>
      </c>
      <c r="Q220" s="30"/>
      <c r="R220" s="62" t="s">
        <v>206</v>
      </c>
      <c r="S220" s="62" t="s">
        <v>206</v>
      </c>
      <c r="T220" s="62" t="s">
        <v>206</v>
      </c>
      <c r="U220" s="62" t="s">
        <v>206</v>
      </c>
      <c r="V220" s="30"/>
      <c r="W220" s="21">
        <f t="shared" si="361"/>
        <v>1.5</v>
      </c>
      <c r="X220" s="21">
        <f t="shared" si="361"/>
        <v>1.5</v>
      </c>
      <c r="Y220" s="21">
        <f t="shared" si="361"/>
        <v>1.5</v>
      </c>
      <c r="Z220" s="21">
        <f t="shared" si="361"/>
        <v>3</v>
      </c>
      <c r="AA220" s="30"/>
      <c r="AB220" s="21">
        <f t="shared" si="362"/>
        <v>0.60000000000000009</v>
      </c>
      <c r="AC220" s="21">
        <f t="shared" si="362"/>
        <v>1.2000000000000002</v>
      </c>
      <c r="AD220" s="21">
        <f t="shared" si="362"/>
        <v>0.8</v>
      </c>
      <c r="AE220" s="21">
        <f t="shared" si="362"/>
        <v>-0.125</v>
      </c>
      <c r="AF220" s="30"/>
      <c r="AG220" s="21">
        <f t="shared" si="363"/>
        <v>-0.125</v>
      </c>
      <c r="AH220" s="21">
        <f t="shared" si="363"/>
        <v>-9.0909090909090939E-2</v>
      </c>
      <c r="AI220" s="21">
        <f t="shared" si="363"/>
        <v>-0.33333333333333337</v>
      </c>
      <c r="AJ220" s="21">
        <f t="shared" si="363"/>
        <v>-0.1428571428571429</v>
      </c>
      <c r="AK220" s="30"/>
      <c r="AL220" s="21">
        <f t="shared" si="364"/>
        <v>0.28571428571428581</v>
      </c>
      <c r="AM220" s="21">
        <f t="shared" si="364"/>
        <v>-0.19999999999999996</v>
      </c>
      <c r="AN220" s="21">
        <f t="shared" si="364"/>
        <v>0.33333333333333326</v>
      </c>
      <c r="AO220" s="21">
        <f t="shared" si="364"/>
        <v>0.5</v>
      </c>
      <c r="AP220" s="30"/>
      <c r="AQ220" s="21">
        <f t="shared" si="365"/>
        <v>0</v>
      </c>
      <c r="AR220" s="21">
        <f t="shared" si="365"/>
        <v>0.125</v>
      </c>
      <c r="AS220" s="21">
        <f t="shared" si="365"/>
        <v>0.625</v>
      </c>
      <c r="AT220" s="21">
        <f t="shared" si="365"/>
        <v>0.66666666666666674</v>
      </c>
      <c r="AU220" s="30"/>
      <c r="AV220" s="21">
        <f t="shared" si="366"/>
        <v>0.66666666666666674</v>
      </c>
      <c r="AW220" s="21">
        <f t="shared" si="366"/>
        <v>0.66666666666666674</v>
      </c>
      <c r="AX220" s="21">
        <f t="shared" si="366"/>
        <v>0.15384615384615374</v>
      </c>
      <c r="AY220" s="21">
        <f t="shared" si="366"/>
        <v>0</v>
      </c>
      <c r="BA220" s="21">
        <f t="shared" si="367"/>
        <v>0</v>
      </c>
      <c r="BB220" s="21">
        <f t="shared" si="367"/>
        <v>0</v>
      </c>
      <c r="BC220" s="21">
        <f t="shared" si="367"/>
        <v>6.6666666666666652E-2</v>
      </c>
      <c r="BD220" s="21">
        <f t="shared" si="367"/>
        <v>-0.19999999999999996</v>
      </c>
      <c r="BF220" s="21">
        <v>-0.19999999999999996</v>
      </c>
      <c r="BG220" s="21">
        <v>-0.19999999999999996</v>
      </c>
      <c r="BH220" s="21">
        <v>-0.25</v>
      </c>
      <c r="BI220" s="21">
        <v>8.3333333333333259E-2</v>
      </c>
      <c r="BK220" s="21">
        <v>0.5</v>
      </c>
      <c r="BL220" s="21">
        <v>0.5</v>
      </c>
      <c r="BM220" s="21">
        <v>0.5</v>
      </c>
      <c r="BN220" s="21">
        <v>0.38461538461538458</v>
      </c>
    </row>
    <row r="221" spans="2:66" outlineLevel="2" x14ac:dyDescent="0.35">
      <c r="B221" s="2" t="s">
        <v>12</v>
      </c>
      <c r="C221" s="105" t="s">
        <v>206</v>
      </c>
      <c r="D221" s="105" t="s">
        <v>206</v>
      </c>
      <c r="E221" s="105" t="s">
        <v>206</v>
      </c>
      <c r="F221" s="105" t="s">
        <v>206</v>
      </c>
      <c r="H221" s="63" t="s">
        <v>206</v>
      </c>
      <c r="I221" s="63" t="s">
        <v>206</v>
      </c>
      <c r="J221" s="63" t="s">
        <v>206</v>
      </c>
      <c r="K221" s="63" t="s">
        <v>206</v>
      </c>
      <c r="L221" s="30"/>
      <c r="M221" s="63" t="s">
        <v>206</v>
      </c>
      <c r="N221" s="63" t="s">
        <v>206</v>
      </c>
      <c r="O221" s="63" t="s">
        <v>206</v>
      </c>
      <c r="P221" s="63" t="s">
        <v>206</v>
      </c>
      <c r="Q221" s="30"/>
      <c r="R221" s="62" t="s">
        <v>206</v>
      </c>
      <c r="S221" s="21">
        <f>S153/N153-1</f>
        <v>2</v>
      </c>
      <c r="T221" s="21">
        <f>T153/O153-1</f>
        <v>0.60000000000000009</v>
      </c>
      <c r="U221" s="21">
        <f>U153/P153-1</f>
        <v>0.375</v>
      </c>
      <c r="V221" s="30"/>
      <c r="W221" s="21">
        <f t="shared" si="361"/>
        <v>0.375</v>
      </c>
      <c r="X221" s="21">
        <f t="shared" si="361"/>
        <v>0.22222222222222232</v>
      </c>
      <c r="Y221" s="21">
        <f t="shared" si="361"/>
        <v>0.75</v>
      </c>
      <c r="Z221" s="21">
        <f t="shared" si="361"/>
        <v>9.0909090909090828E-2</v>
      </c>
      <c r="AA221" s="30"/>
      <c r="AB221" s="21">
        <f t="shared" si="362"/>
        <v>9.0909090909090828E-2</v>
      </c>
      <c r="AC221" s="21">
        <f t="shared" si="362"/>
        <v>9.0909090909090828E-2</v>
      </c>
      <c r="AD221" s="21">
        <f t="shared" si="362"/>
        <v>-0.2142857142857143</v>
      </c>
      <c r="AE221" s="21">
        <f t="shared" si="362"/>
        <v>0</v>
      </c>
      <c r="AF221" s="30"/>
      <c r="AG221" s="21">
        <f t="shared" si="363"/>
        <v>-8.333333333333337E-2</v>
      </c>
      <c r="AH221" s="21">
        <f t="shared" si="363"/>
        <v>-0.16666666666666663</v>
      </c>
      <c r="AI221" s="21">
        <f t="shared" si="363"/>
        <v>-0.54545454545454541</v>
      </c>
      <c r="AJ221" s="21">
        <f t="shared" si="363"/>
        <v>-0.58333333333333326</v>
      </c>
      <c r="AK221" s="30"/>
      <c r="AL221" s="21">
        <f t="shared" si="364"/>
        <v>-0.54545454545454541</v>
      </c>
      <c r="AM221" s="21">
        <f t="shared" si="364"/>
        <v>-0.5</v>
      </c>
      <c r="AN221" s="21">
        <f t="shared" si="364"/>
        <v>0</v>
      </c>
      <c r="AO221" s="21">
        <f t="shared" si="364"/>
        <v>0</v>
      </c>
      <c r="AP221" s="30"/>
      <c r="AQ221" s="21">
        <f t="shared" si="365"/>
        <v>0</v>
      </c>
      <c r="AR221" s="21">
        <f t="shared" si="365"/>
        <v>0.60000000000000009</v>
      </c>
      <c r="AS221" s="21">
        <f t="shared" si="365"/>
        <v>0.8</v>
      </c>
      <c r="AT221" s="21">
        <f t="shared" si="365"/>
        <v>1.2000000000000002</v>
      </c>
      <c r="AU221" s="30"/>
      <c r="AV221" s="21">
        <f t="shared" si="366"/>
        <v>1.4</v>
      </c>
      <c r="AW221" s="21">
        <f t="shared" si="366"/>
        <v>1.5</v>
      </c>
      <c r="AX221" s="21">
        <f t="shared" si="366"/>
        <v>1.3333333333333335</v>
      </c>
      <c r="AY221" s="21">
        <f t="shared" si="366"/>
        <v>1</v>
      </c>
      <c r="BA221" s="21">
        <f t="shared" si="367"/>
        <v>0.75</v>
      </c>
      <c r="BB221" s="21">
        <f t="shared" si="367"/>
        <v>0.30000000000000004</v>
      </c>
      <c r="BC221" s="21">
        <f t="shared" si="367"/>
        <v>0.61904761904761907</v>
      </c>
      <c r="BD221" s="21">
        <f t="shared" si="367"/>
        <v>0.54545454545454541</v>
      </c>
      <c r="BF221" s="21">
        <v>0.61904761904761907</v>
      </c>
      <c r="BG221" s="21">
        <v>0.30769230769230771</v>
      </c>
      <c r="BH221" s="21">
        <v>2.9411764705882248E-2</v>
      </c>
      <c r="BI221" s="21">
        <v>2.9411764705882248E-2</v>
      </c>
      <c r="BK221" s="21">
        <v>2.9411764705882248E-2</v>
      </c>
      <c r="BL221" s="21">
        <v>2.9411764705882248E-2</v>
      </c>
      <c r="BM221" s="21">
        <v>0</v>
      </c>
      <c r="BN221" s="21">
        <v>0.17142857142857149</v>
      </c>
    </row>
    <row r="222" spans="2:66" outlineLevel="2" x14ac:dyDescent="0.35">
      <c r="B222" s="2" t="s">
        <v>13</v>
      </c>
      <c r="C222" s="105" t="s">
        <v>206</v>
      </c>
      <c r="D222" s="105" t="s">
        <v>206</v>
      </c>
      <c r="E222" s="105" t="s">
        <v>206</v>
      </c>
      <c r="F222" s="105" t="s">
        <v>206</v>
      </c>
      <c r="H222" s="63" t="s">
        <v>206</v>
      </c>
      <c r="I222" s="63" t="s">
        <v>206</v>
      </c>
      <c r="J222" s="63" t="s">
        <v>206</v>
      </c>
      <c r="K222" s="63" t="s">
        <v>206</v>
      </c>
      <c r="L222" s="30"/>
      <c r="M222" s="63" t="s">
        <v>206</v>
      </c>
      <c r="N222" s="63" t="s">
        <v>206</v>
      </c>
      <c r="O222" s="63" t="s">
        <v>206</v>
      </c>
      <c r="P222" s="63" t="s">
        <v>206</v>
      </c>
      <c r="Q222" s="30"/>
      <c r="R222" s="62" t="s">
        <v>206</v>
      </c>
      <c r="S222" s="62" t="s">
        <v>206</v>
      </c>
      <c r="T222" s="62" t="s">
        <v>206</v>
      </c>
      <c r="U222" s="62" t="s">
        <v>206</v>
      </c>
      <c r="V222" s="30"/>
      <c r="W222" s="62" t="s">
        <v>206</v>
      </c>
      <c r="X222" s="62" t="s">
        <v>206</v>
      </c>
      <c r="Y222" s="62" t="s">
        <v>206</v>
      </c>
      <c r="Z222" s="62" t="s">
        <v>206</v>
      </c>
      <c r="AA222" s="30"/>
      <c r="AB222" s="62" t="s">
        <v>206</v>
      </c>
      <c r="AC222" s="62" t="s">
        <v>206</v>
      </c>
      <c r="AD222" s="62" t="s">
        <v>206</v>
      </c>
      <c r="AE222" s="62" t="s">
        <v>206</v>
      </c>
      <c r="AF222" s="30"/>
      <c r="AG222" s="62" t="s">
        <v>206</v>
      </c>
      <c r="AH222" s="62" t="s">
        <v>206</v>
      </c>
      <c r="AI222" s="62" t="s">
        <v>206</v>
      </c>
      <c r="AJ222" s="62" t="s">
        <v>206</v>
      </c>
      <c r="AK222" s="30"/>
      <c r="AL222" s="62" t="s">
        <v>206</v>
      </c>
      <c r="AM222" s="62" t="s">
        <v>206</v>
      </c>
      <c r="AN222" s="62" t="s">
        <v>206</v>
      </c>
      <c r="AO222" s="62" t="s">
        <v>206</v>
      </c>
      <c r="AP222" s="30"/>
      <c r="AQ222" s="62" t="s">
        <v>206</v>
      </c>
      <c r="AR222" s="62" t="s">
        <v>206</v>
      </c>
      <c r="AS222" s="62" t="s">
        <v>206</v>
      </c>
      <c r="AT222" s="62" t="s">
        <v>206</v>
      </c>
      <c r="AU222" s="30"/>
      <c r="AV222" s="62" t="s">
        <v>206</v>
      </c>
      <c r="AW222" s="62" t="s">
        <v>206</v>
      </c>
      <c r="AX222" s="62" t="s">
        <v>206</v>
      </c>
      <c r="AY222" s="21">
        <f>AY154/AT154-1</f>
        <v>1</v>
      </c>
      <c r="BA222" s="21">
        <f t="shared" si="367"/>
        <v>0.66666666666666674</v>
      </c>
      <c r="BB222" s="21">
        <f t="shared" si="367"/>
        <v>0.7</v>
      </c>
      <c r="BC222" s="21">
        <f t="shared" si="367"/>
        <v>0.7</v>
      </c>
      <c r="BD222" s="21">
        <f t="shared" si="367"/>
        <v>0.7</v>
      </c>
      <c r="BF222" s="21">
        <v>0.1333333333333333</v>
      </c>
      <c r="BG222" s="21">
        <v>5.8823529411764719E-2</v>
      </c>
      <c r="BH222" s="40">
        <v>0</v>
      </c>
      <c r="BI222" s="21">
        <v>5.8823529411764719E-2</v>
      </c>
      <c r="BK222" s="21">
        <v>5.8823529411764719E-2</v>
      </c>
      <c r="BL222" s="21">
        <v>0.11111111111111116</v>
      </c>
      <c r="BM222" s="21">
        <v>0.23529411764705888</v>
      </c>
      <c r="BN222" s="21">
        <v>0.33333333333333326</v>
      </c>
    </row>
    <row r="223" spans="2:66" outlineLevel="2" x14ac:dyDescent="0.35">
      <c r="B223" s="52" t="s">
        <v>261</v>
      </c>
      <c r="C223" s="105" t="s">
        <v>206</v>
      </c>
      <c r="D223" s="105" t="s">
        <v>206</v>
      </c>
      <c r="E223" s="105" t="s">
        <v>206</v>
      </c>
      <c r="F223" s="105" t="s">
        <v>206</v>
      </c>
      <c r="H223" s="105" t="s">
        <v>206</v>
      </c>
      <c r="I223" s="105" t="s">
        <v>206</v>
      </c>
      <c r="J223" s="105" t="s">
        <v>206</v>
      </c>
      <c r="K223" s="105" t="s">
        <v>206</v>
      </c>
      <c r="L223" s="30"/>
      <c r="M223" s="105" t="s">
        <v>206</v>
      </c>
      <c r="N223" s="105" t="s">
        <v>206</v>
      </c>
      <c r="O223" s="105" t="s">
        <v>206</v>
      </c>
      <c r="P223" s="105" t="s">
        <v>206</v>
      </c>
      <c r="Q223" s="30"/>
      <c r="R223" s="105" t="s">
        <v>206</v>
      </c>
      <c r="S223" s="105" t="s">
        <v>206</v>
      </c>
      <c r="T223" s="105" t="s">
        <v>206</v>
      </c>
      <c r="U223" s="105" t="s">
        <v>206</v>
      </c>
      <c r="V223" s="30"/>
      <c r="W223" s="105" t="s">
        <v>206</v>
      </c>
      <c r="X223" s="105" t="s">
        <v>206</v>
      </c>
      <c r="Y223" s="105" t="s">
        <v>206</v>
      </c>
      <c r="Z223" s="105" t="s">
        <v>206</v>
      </c>
      <c r="AA223" s="30"/>
      <c r="AB223" s="105" t="s">
        <v>206</v>
      </c>
      <c r="AC223" s="105" t="s">
        <v>206</v>
      </c>
      <c r="AD223" s="105" t="s">
        <v>206</v>
      </c>
      <c r="AE223" s="105" t="s">
        <v>206</v>
      </c>
      <c r="AF223" s="30"/>
      <c r="AG223" s="105" t="s">
        <v>206</v>
      </c>
      <c r="AH223" s="105" t="s">
        <v>206</v>
      </c>
      <c r="AI223" s="105" t="s">
        <v>206</v>
      </c>
      <c r="AJ223" s="105" t="s">
        <v>206</v>
      </c>
      <c r="AK223" s="30"/>
      <c r="AL223" s="105" t="s">
        <v>206</v>
      </c>
      <c r="AM223" s="105" t="s">
        <v>206</v>
      </c>
      <c r="AN223" s="105" t="s">
        <v>206</v>
      </c>
      <c r="AO223" s="105" t="s">
        <v>206</v>
      </c>
      <c r="AP223" s="30"/>
      <c r="AQ223" s="105" t="s">
        <v>206</v>
      </c>
      <c r="AR223" s="105" t="s">
        <v>206</v>
      </c>
      <c r="AS223" s="105" t="s">
        <v>206</v>
      </c>
      <c r="AT223" s="105" t="s">
        <v>206</v>
      </c>
      <c r="AU223" s="30"/>
      <c r="AV223" s="105" t="s">
        <v>206</v>
      </c>
      <c r="AW223" s="105" t="s">
        <v>206</v>
      </c>
      <c r="AX223" s="105" t="s">
        <v>206</v>
      </c>
      <c r="AY223" s="105" t="s">
        <v>206</v>
      </c>
      <c r="BA223" s="105" t="s">
        <v>206</v>
      </c>
      <c r="BB223" s="105" t="s">
        <v>206</v>
      </c>
      <c r="BC223" s="105" t="s">
        <v>206</v>
      </c>
      <c r="BD223" s="105" t="s">
        <v>206</v>
      </c>
      <c r="BF223" s="105" t="s">
        <v>206</v>
      </c>
      <c r="BG223" s="105" t="s">
        <v>206</v>
      </c>
      <c r="BH223" s="105" t="s">
        <v>206</v>
      </c>
      <c r="BI223" s="105" t="s">
        <v>206</v>
      </c>
      <c r="BK223" s="105" t="s">
        <v>206</v>
      </c>
      <c r="BL223" s="105" t="s">
        <v>206</v>
      </c>
      <c r="BM223" s="105" t="s">
        <v>206</v>
      </c>
      <c r="BN223" s="105" t="s">
        <v>206</v>
      </c>
    </row>
    <row r="224" spans="2:66" outlineLevel="2" x14ac:dyDescent="0.35">
      <c r="B224" s="52" t="s">
        <v>280</v>
      </c>
      <c r="C224" s="105" t="s">
        <v>206</v>
      </c>
      <c r="D224" s="105" t="s">
        <v>206</v>
      </c>
      <c r="E224" s="105" t="s">
        <v>206</v>
      </c>
      <c r="F224" s="105" t="s">
        <v>206</v>
      </c>
      <c r="H224" s="105" t="s">
        <v>206</v>
      </c>
      <c r="I224" s="105" t="s">
        <v>206</v>
      </c>
      <c r="J224" s="105" t="s">
        <v>206</v>
      </c>
      <c r="K224" s="105" t="s">
        <v>206</v>
      </c>
      <c r="L224" s="30"/>
      <c r="M224" s="105" t="s">
        <v>206</v>
      </c>
      <c r="N224" s="105" t="s">
        <v>206</v>
      </c>
      <c r="O224" s="105" t="s">
        <v>206</v>
      </c>
      <c r="P224" s="105" t="s">
        <v>206</v>
      </c>
      <c r="Q224" s="30"/>
      <c r="R224" s="105" t="s">
        <v>206</v>
      </c>
      <c r="S224" s="105" t="s">
        <v>206</v>
      </c>
      <c r="T224" s="105" t="s">
        <v>206</v>
      </c>
      <c r="U224" s="105" t="s">
        <v>206</v>
      </c>
      <c r="V224" s="30"/>
      <c r="W224" s="105" t="s">
        <v>206</v>
      </c>
      <c r="X224" s="105" t="s">
        <v>206</v>
      </c>
      <c r="Y224" s="105" t="s">
        <v>206</v>
      </c>
      <c r="Z224" s="105" t="s">
        <v>206</v>
      </c>
      <c r="AA224" s="30"/>
      <c r="AB224" s="105" t="s">
        <v>206</v>
      </c>
      <c r="AC224" s="105" t="s">
        <v>206</v>
      </c>
      <c r="AD224" s="105" t="s">
        <v>206</v>
      </c>
      <c r="AE224" s="105" t="s">
        <v>206</v>
      </c>
      <c r="AF224" s="30"/>
      <c r="AG224" s="105" t="s">
        <v>206</v>
      </c>
      <c r="AH224" s="105" t="s">
        <v>206</v>
      </c>
      <c r="AI224" s="105" t="s">
        <v>206</v>
      </c>
      <c r="AJ224" s="105" t="s">
        <v>206</v>
      </c>
      <c r="AK224" s="30"/>
      <c r="AL224" s="105" t="s">
        <v>206</v>
      </c>
      <c r="AM224" s="105" t="s">
        <v>206</v>
      </c>
      <c r="AN224" s="105" t="s">
        <v>206</v>
      </c>
      <c r="AO224" s="105" t="s">
        <v>206</v>
      </c>
      <c r="AP224" s="30"/>
      <c r="AQ224" s="105" t="s">
        <v>206</v>
      </c>
      <c r="AR224" s="105" t="s">
        <v>206</v>
      </c>
      <c r="AS224" s="105" t="s">
        <v>206</v>
      </c>
      <c r="AT224" s="105" t="s">
        <v>206</v>
      </c>
      <c r="AU224" s="30"/>
      <c r="AV224" s="105" t="s">
        <v>206</v>
      </c>
      <c r="AW224" s="105" t="s">
        <v>206</v>
      </c>
      <c r="AX224" s="105" t="s">
        <v>206</v>
      </c>
      <c r="AY224" s="105" t="s">
        <v>206</v>
      </c>
      <c r="BA224" s="105" t="s">
        <v>206</v>
      </c>
      <c r="BB224" s="105" t="s">
        <v>206</v>
      </c>
      <c r="BC224" s="105" t="s">
        <v>206</v>
      </c>
      <c r="BD224" s="105" t="s">
        <v>206</v>
      </c>
      <c r="BF224" s="105" t="s">
        <v>206</v>
      </c>
      <c r="BG224" s="105" t="s">
        <v>206</v>
      </c>
      <c r="BH224" s="105" t="s">
        <v>206</v>
      </c>
      <c r="BI224" s="105" t="s">
        <v>206</v>
      </c>
      <c r="BK224" s="105" t="s">
        <v>206</v>
      </c>
      <c r="BL224" s="105" t="s">
        <v>206</v>
      </c>
      <c r="BM224" s="105" t="s">
        <v>206</v>
      </c>
      <c r="BN224" s="105" t="s">
        <v>206</v>
      </c>
    </row>
    <row r="225" spans="2:66" ht="14.15" customHeight="1" outlineLevel="1" x14ac:dyDescent="0.35">
      <c r="B225" s="3" t="s">
        <v>17</v>
      </c>
      <c r="C225" s="104" t="s">
        <v>206</v>
      </c>
      <c r="D225" s="104" t="s">
        <v>206</v>
      </c>
      <c r="E225" s="104" t="s">
        <v>206</v>
      </c>
      <c r="F225" s="104" t="s">
        <v>206</v>
      </c>
      <c r="H225" s="64" t="s">
        <v>206</v>
      </c>
      <c r="I225" s="64" t="s">
        <v>206</v>
      </c>
      <c r="J225" s="64" t="s">
        <v>206</v>
      </c>
      <c r="K225" s="64" t="s">
        <v>206</v>
      </c>
      <c r="L225" s="30"/>
      <c r="M225" s="64" t="s">
        <v>206</v>
      </c>
      <c r="N225" s="64" t="s">
        <v>206</v>
      </c>
      <c r="O225" s="64" t="s">
        <v>206</v>
      </c>
      <c r="P225" s="64" t="s">
        <v>206</v>
      </c>
      <c r="Q225" s="30"/>
      <c r="R225" s="64" t="s">
        <v>206</v>
      </c>
      <c r="S225" s="64" t="s">
        <v>206</v>
      </c>
      <c r="T225" s="64" t="s">
        <v>206</v>
      </c>
      <c r="U225" s="64" t="s">
        <v>206</v>
      </c>
      <c r="V225" s="30"/>
      <c r="W225" s="64" t="s">
        <v>206</v>
      </c>
      <c r="X225" s="64" t="s">
        <v>206</v>
      </c>
      <c r="Y225" s="64" t="s">
        <v>206</v>
      </c>
      <c r="Z225" s="64" t="s">
        <v>206</v>
      </c>
      <c r="AA225" s="30"/>
      <c r="AB225" s="64" t="s">
        <v>206</v>
      </c>
      <c r="AC225" s="64" t="s">
        <v>206</v>
      </c>
      <c r="AD225" s="64" t="s">
        <v>206</v>
      </c>
      <c r="AE225" s="64" t="s">
        <v>206</v>
      </c>
      <c r="AF225" s="30"/>
      <c r="AG225" s="64" t="s">
        <v>206</v>
      </c>
      <c r="AH225" s="64" t="s">
        <v>206</v>
      </c>
      <c r="AI225" s="64" t="s">
        <v>206</v>
      </c>
      <c r="AJ225" s="64" t="s">
        <v>206</v>
      </c>
      <c r="AK225" s="30"/>
      <c r="AL225" s="64" t="s">
        <v>206</v>
      </c>
      <c r="AM225" s="64" t="s">
        <v>206</v>
      </c>
      <c r="AN225" s="64" t="s">
        <v>206</v>
      </c>
      <c r="AO225" s="64" t="s">
        <v>206</v>
      </c>
      <c r="AP225" s="30"/>
      <c r="AQ225" s="64" t="s">
        <v>206</v>
      </c>
      <c r="AR225" s="64" t="s">
        <v>206</v>
      </c>
      <c r="AS225" s="64" t="s">
        <v>206</v>
      </c>
      <c r="AT225" s="64" t="s">
        <v>206</v>
      </c>
      <c r="AU225" s="30"/>
      <c r="AV225" s="64" t="s">
        <v>206</v>
      </c>
      <c r="AW225" s="64" t="s">
        <v>206</v>
      </c>
      <c r="AX225" s="64" t="s">
        <v>206</v>
      </c>
      <c r="AY225" s="22">
        <f>AY157/AT157-1</f>
        <v>2</v>
      </c>
      <c r="BA225" s="22">
        <f t="shared" ref="BA225:BD226" si="368">BA157/AV157-1</f>
        <v>1.1666666666666665</v>
      </c>
      <c r="BB225" s="22">
        <f t="shared" si="368"/>
        <v>1.1428571428571428</v>
      </c>
      <c r="BC225" s="22">
        <f t="shared" si="368"/>
        <v>0.60000000000000009</v>
      </c>
      <c r="BD225" s="22">
        <f t="shared" si="368"/>
        <v>0.33333333333333326</v>
      </c>
      <c r="BF225" s="22">
        <v>0.38461538461538458</v>
      </c>
      <c r="BG225" s="22">
        <v>0.26666666666666661</v>
      </c>
      <c r="BH225" s="22">
        <v>0.25</v>
      </c>
      <c r="BI225" s="22">
        <v>0.25</v>
      </c>
      <c r="BK225" s="22">
        <v>0.11111111111111116</v>
      </c>
      <c r="BL225" s="22">
        <v>5.2631578947368363E-2</v>
      </c>
      <c r="BM225" s="22">
        <v>0</v>
      </c>
      <c r="BN225" s="22">
        <v>0</v>
      </c>
    </row>
    <row r="226" spans="2:66" outlineLevel="2" x14ac:dyDescent="0.35">
      <c r="B226" s="2" t="s">
        <v>18</v>
      </c>
      <c r="C226" s="105" t="s">
        <v>206</v>
      </c>
      <c r="D226" s="105" t="s">
        <v>206</v>
      </c>
      <c r="E226" s="105" t="s">
        <v>206</v>
      </c>
      <c r="F226" s="105" t="s">
        <v>206</v>
      </c>
      <c r="H226" s="63" t="s">
        <v>206</v>
      </c>
      <c r="I226" s="63" t="s">
        <v>206</v>
      </c>
      <c r="J226" s="63" t="s">
        <v>206</v>
      </c>
      <c r="K226" s="63" t="s">
        <v>206</v>
      </c>
      <c r="L226" s="30"/>
      <c r="M226" s="63" t="s">
        <v>206</v>
      </c>
      <c r="N226" s="63" t="s">
        <v>206</v>
      </c>
      <c r="O226" s="63" t="s">
        <v>206</v>
      </c>
      <c r="P226" s="63" t="s">
        <v>206</v>
      </c>
      <c r="Q226" s="30"/>
      <c r="R226" s="62" t="s">
        <v>206</v>
      </c>
      <c r="S226" s="62" t="s">
        <v>206</v>
      </c>
      <c r="T226" s="62" t="s">
        <v>206</v>
      </c>
      <c r="U226" s="62" t="s">
        <v>206</v>
      </c>
      <c r="V226" s="30"/>
      <c r="W226" s="62" t="s">
        <v>206</v>
      </c>
      <c r="X226" s="62" t="s">
        <v>206</v>
      </c>
      <c r="Y226" s="62" t="s">
        <v>206</v>
      </c>
      <c r="Z226" s="62" t="s">
        <v>206</v>
      </c>
      <c r="AA226" s="30"/>
      <c r="AB226" s="62" t="s">
        <v>206</v>
      </c>
      <c r="AC226" s="62" t="s">
        <v>206</v>
      </c>
      <c r="AD226" s="62" t="s">
        <v>206</v>
      </c>
      <c r="AE226" s="62" t="s">
        <v>206</v>
      </c>
      <c r="AF226" s="30"/>
      <c r="AG226" s="62" t="s">
        <v>206</v>
      </c>
      <c r="AH226" s="62" t="s">
        <v>206</v>
      </c>
      <c r="AI226" s="62" t="s">
        <v>206</v>
      </c>
      <c r="AJ226" s="62" t="s">
        <v>206</v>
      </c>
      <c r="AK226" s="30"/>
      <c r="AL226" s="62" t="s">
        <v>206</v>
      </c>
      <c r="AM226" s="62" t="s">
        <v>206</v>
      </c>
      <c r="AN226" s="62" t="s">
        <v>206</v>
      </c>
      <c r="AO226" s="62" t="s">
        <v>206</v>
      </c>
      <c r="AP226" s="30"/>
      <c r="AQ226" s="62" t="s">
        <v>206</v>
      </c>
      <c r="AR226" s="62" t="s">
        <v>206</v>
      </c>
      <c r="AS226" s="62" t="s">
        <v>206</v>
      </c>
      <c r="AT226" s="62" t="s">
        <v>206</v>
      </c>
      <c r="AU226" s="30"/>
      <c r="AV226" s="62" t="s">
        <v>206</v>
      </c>
      <c r="AW226" s="62" t="s">
        <v>206</v>
      </c>
      <c r="AX226" s="62" t="s">
        <v>206</v>
      </c>
      <c r="AY226" s="21">
        <f>AY158/AT158-1</f>
        <v>2</v>
      </c>
      <c r="BA226" s="21">
        <f t="shared" si="368"/>
        <v>1.1666666666666665</v>
      </c>
      <c r="BB226" s="21">
        <f t="shared" si="368"/>
        <v>1.1428571428571428</v>
      </c>
      <c r="BC226" s="21">
        <f t="shared" si="368"/>
        <v>0.60000000000000009</v>
      </c>
      <c r="BD226" s="21">
        <f t="shared" si="368"/>
        <v>0.33333333333333326</v>
      </c>
      <c r="BF226" s="21">
        <v>0.38461538461538458</v>
      </c>
      <c r="BG226" s="21">
        <v>0.26666666666666661</v>
      </c>
      <c r="BH226" s="21">
        <v>0.1875</v>
      </c>
      <c r="BI226" s="21">
        <v>0.1875</v>
      </c>
      <c r="BK226" s="21">
        <v>5.555555555555558E-2</v>
      </c>
      <c r="BL226" s="21">
        <v>0</v>
      </c>
      <c r="BM226" s="21">
        <v>0</v>
      </c>
      <c r="BN226" s="21">
        <v>0</v>
      </c>
    </row>
    <row r="227" spans="2:66" outlineLevel="2" x14ac:dyDescent="0.35">
      <c r="B227" s="52" t="s">
        <v>262</v>
      </c>
      <c r="C227" s="105" t="s">
        <v>206</v>
      </c>
      <c r="D227" s="105" t="s">
        <v>206</v>
      </c>
      <c r="E227" s="105" t="s">
        <v>206</v>
      </c>
      <c r="F227" s="105" t="s">
        <v>206</v>
      </c>
      <c r="H227" s="105" t="s">
        <v>206</v>
      </c>
      <c r="I227" s="105" t="s">
        <v>206</v>
      </c>
      <c r="J227" s="105" t="s">
        <v>206</v>
      </c>
      <c r="K227" s="105" t="s">
        <v>206</v>
      </c>
      <c r="L227" s="30"/>
      <c r="M227" s="105" t="s">
        <v>206</v>
      </c>
      <c r="N227" s="105" t="s">
        <v>206</v>
      </c>
      <c r="O227" s="105" t="s">
        <v>206</v>
      </c>
      <c r="P227" s="105" t="s">
        <v>206</v>
      </c>
      <c r="Q227" s="30"/>
      <c r="R227" s="105" t="s">
        <v>206</v>
      </c>
      <c r="S227" s="105" t="s">
        <v>206</v>
      </c>
      <c r="T227" s="105" t="s">
        <v>206</v>
      </c>
      <c r="U227" s="105" t="s">
        <v>206</v>
      </c>
      <c r="V227" s="30"/>
      <c r="W227" s="105" t="s">
        <v>206</v>
      </c>
      <c r="X227" s="105" t="s">
        <v>206</v>
      </c>
      <c r="Y227" s="105" t="s">
        <v>206</v>
      </c>
      <c r="Z227" s="105" t="s">
        <v>206</v>
      </c>
      <c r="AA227" s="30"/>
      <c r="AB227" s="105" t="s">
        <v>206</v>
      </c>
      <c r="AC227" s="105" t="s">
        <v>206</v>
      </c>
      <c r="AD227" s="105" t="s">
        <v>206</v>
      </c>
      <c r="AE227" s="105" t="s">
        <v>206</v>
      </c>
      <c r="AF227" s="30"/>
      <c r="AG227" s="105" t="s">
        <v>206</v>
      </c>
      <c r="AH227" s="105" t="s">
        <v>206</v>
      </c>
      <c r="AI227" s="105" t="s">
        <v>206</v>
      </c>
      <c r="AJ227" s="105" t="s">
        <v>206</v>
      </c>
      <c r="AK227" s="30"/>
      <c r="AL227" s="105" t="s">
        <v>206</v>
      </c>
      <c r="AM227" s="105" t="s">
        <v>206</v>
      </c>
      <c r="AN227" s="105" t="s">
        <v>206</v>
      </c>
      <c r="AO227" s="105" t="s">
        <v>206</v>
      </c>
      <c r="AP227" s="30"/>
      <c r="AQ227" s="105" t="s">
        <v>206</v>
      </c>
      <c r="AR227" s="105" t="s">
        <v>206</v>
      </c>
      <c r="AS227" s="105" t="s">
        <v>206</v>
      </c>
      <c r="AT227" s="105" t="s">
        <v>206</v>
      </c>
      <c r="AU227" s="30"/>
      <c r="AV227" s="105" t="s">
        <v>206</v>
      </c>
      <c r="AW227" s="105" t="s">
        <v>206</v>
      </c>
      <c r="AX227" s="105" t="s">
        <v>206</v>
      </c>
      <c r="AY227" s="105" t="s">
        <v>206</v>
      </c>
      <c r="BA227" s="105" t="s">
        <v>206</v>
      </c>
      <c r="BB227" s="105" t="s">
        <v>206</v>
      </c>
      <c r="BC227" s="105" t="s">
        <v>206</v>
      </c>
      <c r="BD227" s="105" t="s">
        <v>206</v>
      </c>
      <c r="BF227" s="105" t="s">
        <v>206</v>
      </c>
      <c r="BG227" s="105" t="s">
        <v>206</v>
      </c>
      <c r="BH227" s="105" t="s">
        <v>206</v>
      </c>
      <c r="BI227" s="105" t="s">
        <v>206</v>
      </c>
      <c r="BK227" s="105" t="s">
        <v>206</v>
      </c>
      <c r="BL227" s="105" t="s">
        <v>206</v>
      </c>
      <c r="BM227" s="21">
        <v>0</v>
      </c>
      <c r="BN227" s="21">
        <v>0</v>
      </c>
    </row>
    <row r="228" spans="2:66" outlineLevel="1" x14ac:dyDescent="0.35">
      <c r="B228" s="3" t="s">
        <v>19</v>
      </c>
      <c r="C228" s="104" t="s">
        <v>206</v>
      </c>
      <c r="D228" s="104" t="s">
        <v>206</v>
      </c>
      <c r="E228" s="104" t="s">
        <v>206</v>
      </c>
      <c r="F228" s="104" t="s">
        <v>206</v>
      </c>
      <c r="H228" s="64" t="s">
        <v>206</v>
      </c>
      <c r="I228" s="64" t="s">
        <v>206</v>
      </c>
      <c r="J228" s="64" t="s">
        <v>206</v>
      </c>
      <c r="K228" s="64" t="s">
        <v>206</v>
      </c>
      <c r="L228" s="30"/>
      <c r="M228" s="64" t="s">
        <v>206</v>
      </c>
      <c r="N228" s="64" t="s">
        <v>206</v>
      </c>
      <c r="O228" s="64" t="s">
        <v>206</v>
      </c>
      <c r="P228" s="64" t="s">
        <v>206</v>
      </c>
      <c r="Q228" s="30"/>
      <c r="R228" s="64" t="s">
        <v>206</v>
      </c>
      <c r="S228" s="64" t="s">
        <v>206</v>
      </c>
      <c r="T228" s="64" t="s">
        <v>206</v>
      </c>
      <c r="U228" s="64" t="s">
        <v>206</v>
      </c>
      <c r="V228" s="30"/>
      <c r="W228" s="64" t="s">
        <v>206</v>
      </c>
      <c r="X228" s="64" t="s">
        <v>206</v>
      </c>
      <c r="Y228" s="64" t="s">
        <v>206</v>
      </c>
      <c r="Z228" s="64" t="s">
        <v>206</v>
      </c>
      <c r="AA228" s="30"/>
      <c r="AB228" s="64" t="s">
        <v>206</v>
      </c>
      <c r="AC228" s="64" t="s">
        <v>206</v>
      </c>
      <c r="AD228" s="64" t="s">
        <v>206</v>
      </c>
      <c r="AE228" s="64" t="s">
        <v>206</v>
      </c>
      <c r="AF228" s="30"/>
      <c r="AG228" s="64" t="s">
        <v>206</v>
      </c>
      <c r="AH228" s="64" t="s">
        <v>206</v>
      </c>
      <c r="AI228" s="64" t="s">
        <v>206</v>
      </c>
      <c r="AJ228" s="64" t="s">
        <v>206</v>
      </c>
      <c r="AK228" s="30"/>
      <c r="AL228" s="64" t="s">
        <v>206</v>
      </c>
      <c r="AM228" s="64" t="s">
        <v>206</v>
      </c>
      <c r="AN228" s="64" t="s">
        <v>206</v>
      </c>
      <c r="AO228" s="64" t="s">
        <v>206</v>
      </c>
      <c r="AP228" s="30"/>
      <c r="AQ228" s="64" t="s">
        <v>206</v>
      </c>
      <c r="AR228" s="64" t="s">
        <v>206</v>
      </c>
      <c r="AS228" s="64" t="s">
        <v>206</v>
      </c>
      <c r="AT228" s="64" t="s">
        <v>206</v>
      </c>
      <c r="AU228" s="30"/>
      <c r="AV228" s="64" t="s">
        <v>206</v>
      </c>
      <c r="AW228" s="64" t="s">
        <v>206</v>
      </c>
      <c r="AX228" s="64" t="s">
        <v>206</v>
      </c>
      <c r="AY228" s="64" t="s">
        <v>206</v>
      </c>
      <c r="BA228" s="22">
        <f t="shared" ref="BA228:BD229" si="369">BA160/AV160-1</f>
        <v>5</v>
      </c>
      <c r="BB228" s="22">
        <f t="shared" si="369"/>
        <v>1</v>
      </c>
      <c r="BC228" s="22">
        <f t="shared" si="369"/>
        <v>0.5</v>
      </c>
      <c r="BD228" s="22">
        <f t="shared" si="369"/>
        <v>0.5</v>
      </c>
      <c r="BF228" s="22">
        <v>0</v>
      </c>
      <c r="BG228" s="22">
        <v>0.16666666666666674</v>
      </c>
      <c r="BH228" s="22">
        <v>0</v>
      </c>
      <c r="BI228" s="22">
        <v>0</v>
      </c>
      <c r="BK228" s="22">
        <v>0</v>
      </c>
      <c r="BL228" s="22">
        <v>-0.1428571428571429</v>
      </c>
      <c r="BM228" s="22">
        <v>0.16666666666666674</v>
      </c>
      <c r="BN228" s="22">
        <v>0.16666666666666674</v>
      </c>
    </row>
    <row r="229" spans="2:66" outlineLevel="2" x14ac:dyDescent="0.35">
      <c r="B229" s="2" t="s">
        <v>20</v>
      </c>
      <c r="C229" s="105" t="s">
        <v>206</v>
      </c>
      <c r="D229" s="105" t="s">
        <v>206</v>
      </c>
      <c r="E229" s="105" t="s">
        <v>206</v>
      </c>
      <c r="F229" s="105" t="s">
        <v>206</v>
      </c>
      <c r="H229" s="63" t="s">
        <v>206</v>
      </c>
      <c r="I229" s="63" t="s">
        <v>206</v>
      </c>
      <c r="J229" s="63" t="s">
        <v>206</v>
      </c>
      <c r="K229" s="63" t="s">
        <v>206</v>
      </c>
      <c r="L229" s="30"/>
      <c r="M229" s="63" t="s">
        <v>206</v>
      </c>
      <c r="N229" s="63" t="s">
        <v>206</v>
      </c>
      <c r="O229" s="63" t="s">
        <v>206</v>
      </c>
      <c r="P229" s="63" t="s">
        <v>206</v>
      </c>
      <c r="Q229" s="30"/>
      <c r="R229" s="62" t="s">
        <v>206</v>
      </c>
      <c r="S229" s="62" t="s">
        <v>206</v>
      </c>
      <c r="T229" s="62" t="s">
        <v>206</v>
      </c>
      <c r="U229" s="62" t="s">
        <v>206</v>
      </c>
      <c r="V229" s="30"/>
      <c r="W229" s="62" t="s">
        <v>206</v>
      </c>
      <c r="X229" s="62" t="s">
        <v>206</v>
      </c>
      <c r="Y229" s="62" t="s">
        <v>206</v>
      </c>
      <c r="Z229" s="62" t="s">
        <v>206</v>
      </c>
      <c r="AA229" s="30"/>
      <c r="AB229" s="62" t="s">
        <v>206</v>
      </c>
      <c r="AC229" s="62" t="s">
        <v>206</v>
      </c>
      <c r="AD229" s="62" t="s">
        <v>206</v>
      </c>
      <c r="AE229" s="62" t="s">
        <v>206</v>
      </c>
      <c r="AF229" s="30"/>
      <c r="AG229" s="62" t="s">
        <v>206</v>
      </c>
      <c r="AH229" s="62" t="s">
        <v>206</v>
      </c>
      <c r="AI229" s="62" t="s">
        <v>206</v>
      </c>
      <c r="AJ229" s="62" t="s">
        <v>206</v>
      </c>
      <c r="AK229" s="30"/>
      <c r="AL229" s="62" t="s">
        <v>206</v>
      </c>
      <c r="AM229" s="62" t="s">
        <v>206</v>
      </c>
      <c r="AN229" s="62" t="s">
        <v>206</v>
      </c>
      <c r="AO229" s="62" t="s">
        <v>206</v>
      </c>
      <c r="AP229" s="30"/>
      <c r="AQ229" s="62" t="s">
        <v>206</v>
      </c>
      <c r="AR229" s="62" t="s">
        <v>206</v>
      </c>
      <c r="AS229" s="62" t="s">
        <v>206</v>
      </c>
      <c r="AT229" s="62" t="s">
        <v>206</v>
      </c>
      <c r="AU229" s="30"/>
      <c r="AV229" s="62" t="s">
        <v>206</v>
      </c>
      <c r="AW229" s="62" t="s">
        <v>206</v>
      </c>
      <c r="AX229" s="62" t="s">
        <v>206</v>
      </c>
      <c r="AY229" s="62" t="s">
        <v>206</v>
      </c>
      <c r="BA229" s="21">
        <f t="shared" si="369"/>
        <v>0</v>
      </c>
      <c r="BB229" s="21">
        <f t="shared" si="369"/>
        <v>0</v>
      </c>
      <c r="BC229" s="21">
        <f t="shared" si="369"/>
        <v>0</v>
      </c>
      <c r="BD229" s="21">
        <f t="shared" si="369"/>
        <v>0</v>
      </c>
      <c r="BF229" s="21">
        <v>0</v>
      </c>
      <c r="BG229" s="21">
        <v>0</v>
      </c>
      <c r="BH229" s="21">
        <v>0</v>
      </c>
      <c r="BI229" s="21">
        <v>0</v>
      </c>
      <c r="BK229" s="21">
        <v>0</v>
      </c>
      <c r="BL229" s="21">
        <v>0</v>
      </c>
      <c r="BM229" s="21">
        <v>0</v>
      </c>
      <c r="BN229" s="21">
        <v>0</v>
      </c>
    </row>
    <row r="230" spans="2:66" outlineLevel="2" x14ac:dyDescent="0.35">
      <c r="B230" s="2" t="s">
        <v>21</v>
      </c>
      <c r="C230" s="105" t="s">
        <v>206</v>
      </c>
      <c r="D230" s="105" t="s">
        <v>206</v>
      </c>
      <c r="E230" s="105" t="s">
        <v>206</v>
      </c>
      <c r="F230" s="105" t="s">
        <v>206</v>
      </c>
      <c r="H230" s="63" t="s">
        <v>206</v>
      </c>
      <c r="I230" s="63" t="s">
        <v>206</v>
      </c>
      <c r="J230" s="63" t="s">
        <v>206</v>
      </c>
      <c r="K230" s="63" t="s">
        <v>206</v>
      </c>
      <c r="L230" s="30"/>
      <c r="M230" s="63" t="s">
        <v>206</v>
      </c>
      <c r="N230" s="63" t="s">
        <v>206</v>
      </c>
      <c r="O230" s="63" t="s">
        <v>206</v>
      </c>
      <c r="P230" s="63" t="s">
        <v>206</v>
      </c>
      <c r="Q230" s="30"/>
      <c r="R230" s="62" t="s">
        <v>206</v>
      </c>
      <c r="S230" s="62" t="s">
        <v>206</v>
      </c>
      <c r="T230" s="62" t="s">
        <v>206</v>
      </c>
      <c r="U230" s="62" t="s">
        <v>206</v>
      </c>
      <c r="V230" s="30"/>
      <c r="W230" s="62" t="s">
        <v>206</v>
      </c>
      <c r="X230" s="62" t="s">
        <v>206</v>
      </c>
      <c r="Y230" s="62" t="s">
        <v>206</v>
      </c>
      <c r="Z230" s="62" t="s">
        <v>206</v>
      </c>
      <c r="AA230" s="30"/>
      <c r="AB230" s="62" t="s">
        <v>206</v>
      </c>
      <c r="AC230" s="62" t="s">
        <v>206</v>
      </c>
      <c r="AD230" s="62" t="s">
        <v>206</v>
      </c>
      <c r="AE230" s="62" t="s">
        <v>206</v>
      </c>
      <c r="AF230" s="30"/>
      <c r="AG230" s="62" t="s">
        <v>206</v>
      </c>
      <c r="AH230" s="62" t="s">
        <v>206</v>
      </c>
      <c r="AI230" s="62" t="s">
        <v>206</v>
      </c>
      <c r="AJ230" s="62" t="s">
        <v>206</v>
      </c>
      <c r="AK230" s="30"/>
      <c r="AL230" s="62" t="s">
        <v>206</v>
      </c>
      <c r="AM230" s="62" t="s">
        <v>206</v>
      </c>
      <c r="AN230" s="62" t="s">
        <v>206</v>
      </c>
      <c r="AO230" s="62" t="s">
        <v>206</v>
      </c>
      <c r="AP230" s="30"/>
      <c r="AQ230" s="62" t="s">
        <v>206</v>
      </c>
      <c r="AR230" s="62" t="s">
        <v>206</v>
      </c>
      <c r="AS230" s="62" t="s">
        <v>206</v>
      </c>
      <c r="AT230" s="62" t="s">
        <v>206</v>
      </c>
      <c r="AU230" s="30"/>
      <c r="AV230" s="62" t="s">
        <v>206</v>
      </c>
      <c r="AW230" s="62" t="s">
        <v>206</v>
      </c>
      <c r="AX230" s="62" t="s">
        <v>206</v>
      </c>
      <c r="AY230" s="62" t="s">
        <v>206</v>
      </c>
      <c r="BA230" s="62" t="s">
        <v>206</v>
      </c>
      <c r="BB230" s="21">
        <f t="shared" ref="BB230:BD231" si="370">BB162/AW162-1</f>
        <v>0</v>
      </c>
      <c r="BC230" s="21">
        <f t="shared" si="370"/>
        <v>0</v>
      </c>
      <c r="BD230" s="21">
        <f t="shared" si="370"/>
        <v>0</v>
      </c>
      <c r="BF230" s="21">
        <v>0</v>
      </c>
      <c r="BG230" s="21">
        <v>0</v>
      </c>
      <c r="BH230" s="21">
        <v>0</v>
      </c>
      <c r="BI230" s="21">
        <v>0</v>
      </c>
      <c r="BK230" s="21">
        <v>0</v>
      </c>
      <c r="BL230" s="21">
        <v>0</v>
      </c>
      <c r="BM230" s="21">
        <v>0</v>
      </c>
      <c r="BN230" s="21">
        <v>0</v>
      </c>
    </row>
    <row r="231" spans="2:66" outlineLevel="2" x14ac:dyDescent="0.35">
      <c r="B231" s="2" t="s">
        <v>22</v>
      </c>
      <c r="C231" s="105" t="s">
        <v>206</v>
      </c>
      <c r="D231" s="105" t="s">
        <v>206</v>
      </c>
      <c r="E231" s="105" t="s">
        <v>206</v>
      </c>
      <c r="F231" s="105" t="s">
        <v>206</v>
      </c>
      <c r="H231" s="63" t="s">
        <v>206</v>
      </c>
      <c r="I231" s="63" t="s">
        <v>206</v>
      </c>
      <c r="J231" s="63" t="s">
        <v>206</v>
      </c>
      <c r="K231" s="63" t="s">
        <v>206</v>
      </c>
      <c r="L231" s="30"/>
      <c r="M231" s="63" t="s">
        <v>206</v>
      </c>
      <c r="N231" s="63" t="s">
        <v>206</v>
      </c>
      <c r="O231" s="63" t="s">
        <v>206</v>
      </c>
      <c r="P231" s="63" t="s">
        <v>206</v>
      </c>
      <c r="Q231" s="30"/>
      <c r="R231" s="62" t="s">
        <v>206</v>
      </c>
      <c r="S231" s="62" t="s">
        <v>206</v>
      </c>
      <c r="T231" s="62" t="s">
        <v>206</v>
      </c>
      <c r="U231" s="62" t="s">
        <v>206</v>
      </c>
      <c r="V231" s="30"/>
      <c r="W231" s="62" t="s">
        <v>206</v>
      </c>
      <c r="X231" s="62" t="s">
        <v>206</v>
      </c>
      <c r="Y231" s="62" t="s">
        <v>206</v>
      </c>
      <c r="Z231" s="62" t="s">
        <v>206</v>
      </c>
      <c r="AA231" s="30"/>
      <c r="AB231" s="62" t="s">
        <v>206</v>
      </c>
      <c r="AC231" s="62" t="s">
        <v>206</v>
      </c>
      <c r="AD231" s="62" t="s">
        <v>206</v>
      </c>
      <c r="AE231" s="62" t="s">
        <v>206</v>
      </c>
      <c r="AF231" s="30"/>
      <c r="AG231" s="62" t="s">
        <v>206</v>
      </c>
      <c r="AH231" s="62" t="s">
        <v>206</v>
      </c>
      <c r="AI231" s="62" t="s">
        <v>206</v>
      </c>
      <c r="AJ231" s="62" t="s">
        <v>206</v>
      </c>
      <c r="AK231" s="30"/>
      <c r="AL231" s="62" t="s">
        <v>206</v>
      </c>
      <c r="AM231" s="62" t="s">
        <v>206</v>
      </c>
      <c r="AN231" s="62" t="s">
        <v>206</v>
      </c>
      <c r="AO231" s="62" t="s">
        <v>206</v>
      </c>
      <c r="AP231" s="30"/>
      <c r="AQ231" s="62" t="s">
        <v>206</v>
      </c>
      <c r="AR231" s="62" t="s">
        <v>206</v>
      </c>
      <c r="AS231" s="62" t="s">
        <v>206</v>
      </c>
      <c r="AT231" s="62" t="s">
        <v>206</v>
      </c>
      <c r="AU231" s="30"/>
      <c r="AV231" s="62" t="s">
        <v>206</v>
      </c>
      <c r="AW231" s="62" t="s">
        <v>206</v>
      </c>
      <c r="AX231" s="62" t="s">
        <v>206</v>
      </c>
      <c r="AY231" s="62" t="s">
        <v>206</v>
      </c>
      <c r="BA231" s="62" t="s">
        <v>206</v>
      </c>
      <c r="BB231" s="21">
        <f t="shared" si="370"/>
        <v>1</v>
      </c>
      <c r="BC231" s="21">
        <f t="shared" si="370"/>
        <v>1</v>
      </c>
      <c r="BD231" s="21">
        <f t="shared" si="370"/>
        <v>1</v>
      </c>
      <c r="BF231" s="21">
        <v>0</v>
      </c>
      <c r="BG231" s="21">
        <v>0.5</v>
      </c>
      <c r="BH231" s="21">
        <v>0.5</v>
      </c>
      <c r="BI231" s="21">
        <v>0.5</v>
      </c>
      <c r="BK231" s="21">
        <v>0.5</v>
      </c>
      <c r="BL231" s="21">
        <v>0</v>
      </c>
      <c r="BM231" s="21">
        <v>0</v>
      </c>
      <c r="BN231" s="21">
        <v>-0.33333333333333337</v>
      </c>
    </row>
    <row r="232" spans="2:66" outlineLevel="2" x14ac:dyDescent="0.35">
      <c r="B232" s="2" t="s">
        <v>23</v>
      </c>
      <c r="C232" s="105" t="s">
        <v>206</v>
      </c>
      <c r="D232" s="105" t="s">
        <v>206</v>
      </c>
      <c r="E232" s="105" t="s">
        <v>206</v>
      </c>
      <c r="F232" s="105" t="s">
        <v>206</v>
      </c>
      <c r="H232" s="63" t="s">
        <v>206</v>
      </c>
      <c r="I232" s="63" t="s">
        <v>206</v>
      </c>
      <c r="J232" s="63" t="s">
        <v>206</v>
      </c>
      <c r="K232" s="63" t="s">
        <v>206</v>
      </c>
      <c r="L232" s="30"/>
      <c r="M232" s="63" t="s">
        <v>206</v>
      </c>
      <c r="N232" s="63" t="s">
        <v>206</v>
      </c>
      <c r="O232" s="63" t="s">
        <v>206</v>
      </c>
      <c r="P232" s="63" t="s">
        <v>206</v>
      </c>
      <c r="Q232" s="30"/>
      <c r="R232" s="62" t="s">
        <v>206</v>
      </c>
      <c r="S232" s="62" t="s">
        <v>206</v>
      </c>
      <c r="T232" s="62" t="s">
        <v>206</v>
      </c>
      <c r="U232" s="62" t="s">
        <v>206</v>
      </c>
      <c r="V232" s="30"/>
      <c r="W232" s="62" t="s">
        <v>206</v>
      </c>
      <c r="X232" s="62" t="s">
        <v>206</v>
      </c>
      <c r="Y232" s="62" t="s">
        <v>206</v>
      </c>
      <c r="Z232" s="62" t="s">
        <v>206</v>
      </c>
      <c r="AA232" s="30"/>
      <c r="AB232" s="62" t="s">
        <v>206</v>
      </c>
      <c r="AC232" s="62" t="s">
        <v>206</v>
      </c>
      <c r="AD232" s="62" t="s">
        <v>206</v>
      </c>
      <c r="AE232" s="62" t="s">
        <v>206</v>
      </c>
      <c r="AF232" s="30"/>
      <c r="AG232" s="62" t="s">
        <v>206</v>
      </c>
      <c r="AH232" s="62" t="s">
        <v>206</v>
      </c>
      <c r="AI232" s="62" t="s">
        <v>206</v>
      </c>
      <c r="AJ232" s="62" t="s">
        <v>206</v>
      </c>
      <c r="AK232" s="30"/>
      <c r="AL232" s="62" t="s">
        <v>206</v>
      </c>
      <c r="AM232" s="62" t="s">
        <v>206</v>
      </c>
      <c r="AN232" s="62" t="s">
        <v>206</v>
      </c>
      <c r="AO232" s="62" t="s">
        <v>206</v>
      </c>
      <c r="AP232" s="30"/>
      <c r="AQ232" s="62" t="s">
        <v>206</v>
      </c>
      <c r="AR232" s="62" t="s">
        <v>206</v>
      </c>
      <c r="AS232" s="62" t="s">
        <v>206</v>
      </c>
      <c r="AT232" s="62" t="s">
        <v>206</v>
      </c>
      <c r="AU232" s="30"/>
      <c r="AV232" s="62" t="s">
        <v>206</v>
      </c>
      <c r="AW232" s="62" t="s">
        <v>206</v>
      </c>
      <c r="AX232" s="62" t="s">
        <v>206</v>
      </c>
      <c r="AY232" s="62" t="s">
        <v>206</v>
      </c>
      <c r="BA232" s="62" t="s">
        <v>206</v>
      </c>
      <c r="BB232" s="62" t="s">
        <v>206</v>
      </c>
      <c r="BC232" s="21">
        <f>BC164/AX164-1</f>
        <v>0</v>
      </c>
      <c r="BD232" s="21">
        <f>BD164/AY164-1</f>
        <v>0</v>
      </c>
      <c r="BF232" s="21">
        <v>0</v>
      </c>
      <c r="BG232" s="21">
        <v>0</v>
      </c>
      <c r="BH232" s="21">
        <v>-1</v>
      </c>
      <c r="BI232" s="21">
        <v>-1</v>
      </c>
      <c r="BK232" s="21">
        <v>-1</v>
      </c>
      <c r="BL232" s="21">
        <v>-1</v>
      </c>
      <c r="BM232" s="105" t="s">
        <v>206</v>
      </c>
      <c r="BN232" s="105" t="s">
        <v>206</v>
      </c>
    </row>
    <row r="233" spans="2:66" outlineLevel="2" x14ac:dyDescent="0.35">
      <c r="B233" s="52" t="s">
        <v>250</v>
      </c>
      <c r="C233" s="105" t="s">
        <v>206</v>
      </c>
      <c r="D233" s="105" t="s">
        <v>206</v>
      </c>
      <c r="E233" s="105" t="s">
        <v>206</v>
      </c>
      <c r="F233" s="105" t="s">
        <v>206</v>
      </c>
      <c r="H233" s="63" t="s">
        <v>206</v>
      </c>
      <c r="I233" s="63" t="s">
        <v>206</v>
      </c>
      <c r="J233" s="63" t="s">
        <v>206</v>
      </c>
      <c r="K233" s="63" t="s">
        <v>206</v>
      </c>
      <c r="L233" s="30"/>
      <c r="M233" s="63" t="s">
        <v>206</v>
      </c>
      <c r="N233" s="63" t="s">
        <v>206</v>
      </c>
      <c r="O233" s="63" t="s">
        <v>206</v>
      </c>
      <c r="P233" s="63" t="s">
        <v>206</v>
      </c>
      <c r="Q233" s="30"/>
      <c r="R233" s="62" t="s">
        <v>206</v>
      </c>
      <c r="S233" s="62" t="s">
        <v>206</v>
      </c>
      <c r="T233" s="62" t="s">
        <v>206</v>
      </c>
      <c r="U233" s="62" t="s">
        <v>206</v>
      </c>
      <c r="V233" s="30"/>
      <c r="W233" s="62" t="s">
        <v>206</v>
      </c>
      <c r="X233" s="62" t="s">
        <v>206</v>
      </c>
      <c r="Y233" s="62" t="s">
        <v>206</v>
      </c>
      <c r="Z233" s="62" t="s">
        <v>206</v>
      </c>
      <c r="AA233" s="30"/>
      <c r="AB233" s="62" t="s">
        <v>206</v>
      </c>
      <c r="AC233" s="62" t="s">
        <v>206</v>
      </c>
      <c r="AD233" s="62" t="s">
        <v>206</v>
      </c>
      <c r="AE233" s="62" t="s">
        <v>206</v>
      </c>
      <c r="AF233" s="30"/>
      <c r="AG233" s="62" t="s">
        <v>206</v>
      </c>
      <c r="AH233" s="62" t="s">
        <v>206</v>
      </c>
      <c r="AI233" s="62" t="s">
        <v>206</v>
      </c>
      <c r="AJ233" s="62" t="s">
        <v>206</v>
      </c>
      <c r="AK233" s="30"/>
      <c r="AL233" s="62" t="s">
        <v>206</v>
      </c>
      <c r="AM233" s="62" t="s">
        <v>206</v>
      </c>
      <c r="AN233" s="62" t="s">
        <v>206</v>
      </c>
      <c r="AO233" s="62" t="s">
        <v>206</v>
      </c>
      <c r="AP233" s="30"/>
      <c r="AQ233" s="62" t="s">
        <v>206</v>
      </c>
      <c r="AR233" s="62" t="s">
        <v>206</v>
      </c>
      <c r="AS233" s="62" t="s">
        <v>206</v>
      </c>
      <c r="AT233" s="62" t="s">
        <v>206</v>
      </c>
      <c r="AU233" s="30"/>
      <c r="AV233" s="62" t="s">
        <v>206</v>
      </c>
      <c r="AW233" s="62" t="s">
        <v>206</v>
      </c>
      <c r="AX233" s="62" t="s">
        <v>206</v>
      </c>
      <c r="AY233" s="62" t="s">
        <v>206</v>
      </c>
      <c r="BA233" s="62" t="s">
        <v>206</v>
      </c>
      <c r="BB233" s="62" t="s">
        <v>206</v>
      </c>
      <c r="BC233" s="62" t="s">
        <v>206</v>
      </c>
      <c r="BD233" s="62" t="s">
        <v>206</v>
      </c>
      <c r="BF233" s="21">
        <v>0</v>
      </c>
      <c r="BG233" s="21">
        <v>0</v>
      </c>
      <c r="BH233" s="21">
        <v>0</v>
      </c>
      <c r="BI233" s="21">
        <v>0</v>
      </c>
      <c r="BK233" s="21">
        <v>0</v>
      </c>
      <c r="BL233" s="21">
        <v>0</v>
      </c>
      <c r="BM233" s="21">
        <v>0</v>
      </c>
      <c r="BN233" s="21">
        <v>0</v>
      </c>
    </row>
    <row r="234" spans="2:66" outlineLevel="2" x14ac:dyDescent="0.35">
      <c r="B234" s="52" t="s">
        <v>281</v>
      </c>
      <c r="C234" s="105" t="s">
        <v>206</v>
      </c>
      <c r="D234" s="105" t="s">
        <v>206</v>
      </c>
      <c r="E234" s="105" t="s">
        <v>206</v>
      </c>
      <c r="F234" s="105" t="s">
        <v>206</v>
      </c>
      <c r="H234" s="105" t="s">
        <v>206</v>
      </c>
      <c r="I234" s="105" t="s">
        <v>206</v>
      </c>
      <c r="J234" s="105" t="s">
        <v>206</v>
      </c>
      <c r="K234" s="105" t="s">
        <v>206</v>
      </c>
      <c r="L234" s="30"/>
      <c r="M234" s="105" t="s">
        <v>206</v>
      </c>
      <c r="N234" s="105" t="s">
        <v>206</v>
      </c>
      <c r="O234" s="105" t="s">
        <v>206</v>
      </c>
      <c r="P234" s="105" t="s">
        <v>206</v>
      </c>
      <c r="Q234" s="30"/>
      <c r="R234" s="105" t="s">
        <v>206</v>
      </c>
      <c r="S234" s="105" t="s">
        <v>206</v>
      </c>
      <c r="T234" s="105" t="s">
        <v>206</v>
      </c>
      <c r="U234" s="105" t="s">
        <v>206</v>
      </c>
      <c r="V234" s="30"/>
      <c r="W234" s="105" t="s">
        <v>206</v>
      </c>
      <c r="X234" s="105" t="s">
        <v>206</v>
      </c>
      <c r="Y234" s="105" t="s">
        <v>206</v>
      </c>
      <c r="Z234" s="105" t="s">
        <v>206</v>
      </c>
      <c r="AA234" s="30"/>
      <c r="AB234" s="105" t="s">
        <v>206</v>
      </c>
      <c r="AC234" s="105" t="s">
        <v>206</v>
      </c>
      <c r="AD234" s="105" t="s">
        <v>206</v>
      </c>
      <c r="AE234" s="105" t="s">
        <v>206</v>
      </c>
      <c r="AF234" s="30"/>
      <c r="AG234" s="105" t="s">
        <v>206</v>
      </c>
      <c r="AH234" s="105" t="s">
        <v>206</v>
      </c>
      <c r="AI234" s="105" t="s">
        <v>206</v>
      </c>
      <c r="AJ234" s="105" t="s">
        <v>206</v>
      </c>
      <c r="AK234" s="30"/>
      <c r="AL234" s="105" t="s">
        <v>206</v>
      </c>
      <c r="AM234" s="105" t="s">
        <v>206</v>
      </c>
      <c r="AN234" s="105" t="s">
        <v>206</v>
      </c>
      <c r="AO234" s="105" t="s">
        <v>206</v>
      </c>
      <c r="AP234" s="30"/>
      <c r="AQ234" s="105" t="s">
        <v>206</v>
      </c>
      <c r="AR234" s="105" t="s">
        <v>206</v>
      </c>
      <c r="AS234" s="105" t="s">
        <v>206</v>
      </c>
      <c r="AT234" s="105" t="s">
        <v>206</v>
      </c>
      <c r="AU234" s="30"/>
      <c r="AV234" s="105" t="s">
        <v>206</v>
      </c>
      <c r="AW234" s="105" t="s">
        <v>206</v>
      </c>
      <c r="AX234" s="105" t="s">
        <v>206</v>
      </c>
      <c r="AY234" s="105" t="s">
        <v>206</v>
      </c>
      <c r="BA234" s="105" t="s">
        <v>206</v>
      </c>
      <c r="BB234" s="105" t="s">
        <v>206</v>
      </c>
      <c r="BC234" s="105" t="s">
        <v>206</v>
      </c>
      <c r="BD234" s="105" t="s">
        <v>206</v>
      </c>
      <c r="BF234" s="105" t="s">
        <v>206</v>
      </c>
      <c r="BG234" s="105" t="s">
        <v>206</v>
      </c>
      <c r="BH234" s="105" t="s">
        <v>206</v>
      </c>
      <c r="BI234" s="105" t="s">
        <v>206</v>
      </c>
      <c r="BK234" s="105" t="s">
        <v>206</v>
      </c>
      <c r="BL234" s="105" t="s">
        <v>206</v>
      </c>
      <c r="BM234" s="105" t="s">
        <v>206</v>
      </c>
      <c r="BN234" s="105" t="s">
        <v>206</v>
      </c>
    </row>
    <row r="235" spans="2:66" x14ac:dyDescent="0.35">
      <c r="B235" s="30"/>
      <c r="C235" s="30"/>
      <c r="D235" s="30"/>
      <c r="E235" s="30"/>
      <c r="F235" s="30"/>
    </row>
    <row r="236" spans="2:66" x14ac:dyDescent="0.35">
      <c r="B236" s="30"/>
      <c r="C236" s="30"/>
      <c r="D236" s="30"/>
      <c r="E236" s="30"/>
      <c r="F236" s="30"/>
    </row>
    <row r="237" spans="2:66" x14ac:dyDescent="0.35">
      <c r="B237" s="39"/>
      <c r="C237" s="103" t="s">
        <v>35</v>
      </c>
      <c r="D237" s="103" t="s">
        <v>36</v>
      </c>
      <c r="E237" s="103" t="s">
        <v>37</v>
      </c>
      <c r="F237" s="103" t="s">
        <v>38</v>
      </c>
      <c r="G237" s="79"/>
      <c r="H237" s="103" t="s">
        <v>39</v>
      </c>
      <c r="I237" s="103" t="s">
        <v>40</v>
      </c>
      <c r="J237" s="103" t="s">
        <v>41</v>
      </c>
      <c r="K237" s="103" t="s">
        <v>42</v>
      </c>
      <c r="L237" s="40"/>
      <c r="M237" s="41" t="s">
        <v>43</v>
      </c>
      <c r="N237" s="41" t="s">
        <v>44</v>
      </c>
      <c r="O237" s="41" t="s">
        <v>45</v>
      </c>
      <c r="P237" s="41" t="s">
        <v>46</v>
      </c>
      <c r="Q237" s="40"/>
      <c r="R237" s="41" t="s">
        <v>47</v>
      </c>
      <c r="S237" s="41" t="s">
        <v>48</v>
      </c>
      <c r="T237" s="41" t="s">
        <v>49</v>
      </c>
      <c r="U237" s="41" t="s">
        <v>50</v>
      </c>
      <c r="V237" s="40"/>
      <c r="W237" s="41" t="s">
        <v>51</v>
      </c>
      <c r="X237" s="41" t="s">
        <v>52</v>
      </c>
      <c r="Y237" s="41" t="s">
        <v>53</v>
      </c>
      <c r="Z237" s="41" t="s">
        <v>54</v>
      </c>
      <c r="AA237" s="40"/>
      <c r="AB237" s="41" t="s">
        <v>55</v>
      </c>
      <c r="AC237" s="41" t="s">
        <v>58</v>
      </c>
      <c r="AD237" s="41" t="s">
        <v>59</v>
      </c>
      <c r="AE237" s="41" t="s">
        <v>60</v>
      </c>
      <c r="AF237" s="40"/>
      <c r="AG237" s="41" t="s">
        <v>61</v>
      </c>
      <c r="AH237" s="41" t="s">
        <v>56</v>
      </c>
      <c r="AI237" s="41" t="s">
        <v>62</v>
      </c>
      <c r="AJ237" s="41" t="s">
        <v>63</v>
      </c>
      <c r="AK237" s="40"/>
      <c r="AL237" s="41" t="s">
        <v>64</v>
      </c>
      <c r="AM237" s="41" t="s">
        <v>65</v>
      </c>
      <c r="AN237" s="41" t="s">
        <v>57</v>
      </c>
      <c r="AO237" s="41" t="s">
        <v>66</v>
      </c>
      <c r="AP237" s="40"/>
      <c r="AQ237" s="41" t="s">
        <v>67</v>
      </c>
      <c r="AR237" s="41" t="s">
        <v>68</v>
      </c>
      <c r="AS237" s="41" t="s">
        <v>69</v>
      </c>
      <c r="AT237" s="41" t="s">
        <v>70</v>
      </c>
      <c r="AU237" s="40"/>
      <c r="AV237" s="41" t="s">
        <v>71</v>
      </c>
      <c r="AW237" s="41" t="s">
        <v>72</v>
      </c>
      <c r="AX237" s="41" t="s">
        <v>73</v>
      </c>
      <c r="AY237" s="41" t="s">
        <v>74</v>
      </c>
      <c r="BA237" s="41" t="s">
        <v>249</v>
      </c>
      <c r="BB237" s="41" t="s">
        <v>252</v>
      </c>
      <c r="BC237" s="41" t="s">
        <v>253</v>
      </c>
      <c r="BD237" s="103" t="s">
        <v>254</v>
      </c>
      <c r="BF237" s="41" t="s">
        <v>258</v>
      </c>
      <c r="BG237" s="41" t="s">
        <v>259</v>
      </c>
      <c r="BH237" s="41" t="s">
        <v>263</v>
      </c>
      <c r="BI237" s="41" t="s">
        <v>271</v>
      </c>
      <c r="BK237" s="41" t="s">
        <v>274</v>
      </c>
      <c r="BL237" s="41" t="s">
        <v>277</v>
      </c>
      <c r="BM237" s="41" t="s">
        <v>279</v>
      </c>
      <c r="BN237" s="103" t="s">
        <v>283</v>
      </c>
    </row>
    <row r="238" spans="2:66" x14ac:dyDescent="0.35">
      <c r="B238" s="4" t="s">
        <v>210</v>
      </c>
      <c r="C238" s="20">
        <f>C239+C244+C248+C253+C259+C262</f>
        <v>1</v>
      </c>
      <c r="D238" s="20">
        <f t="shared" ref="D238:F238" si="371">D239+D244+D248+D253+D259+D262</f>
        <v>1</v>
      </c>
      <c r="E238" s="20">
        <f t="shared" si="371"/>
        <v>1</v>
      </c>
      <c r="F238" s="20">
        <f t="shared" si="371"/>
        <v>1</v>
      </c>
      <c r="H238" s="20">
        <f t="shared" ref="H238:K238" si="372">H239+H244+H248+H253+H259+H262</f>
        <v>1</v>
      </c>
      <c r="I238" s="20">
        <f t="shared" si="372"/>
        <v>1</v>
      </c>
      <c r="J238" s="20">
        <f t="shared" si="372"/>
        <v>1</v>
      </c>
      <c r="K238" s="20">
        <f t="shared" si="372"/>
        <v>1</v>
      </c>
      <c r="M238" s="20">
        <f>M239+M244+M248+M253+M259+M262</f>
        <v>1</v>
      </c>
      <c r="N238" s="20">
        <f t="shared" ref="N238:P238" si="373">N239+N244+N248+N253+N259+N262</f>
        <v>1</v>
      </c>
      <c r="O238" s="20">
        <f t="shared" si="373"/>
        <v>1</v>
      </c>
      <c r="P238" s="20">
        <f t="shared" si="373"/>
        <v>0.99999999999999989</v>
      </c>
      <c r="Q238" s="30"/>
      <c r="R238" s="20">
        <f>R239+R244+R248+R253+R259+R262</f>
        <v>1</v>
      </c>
      <c r="S238" s="20">
        <f t="shared" ref="S238:AW238" si="374">S239+S244+S248+S253+S259+S262</f>
        <v>1</v>
      </c>
      <c r="T238" s="20">
        <f t="shared" si="374"/>
        <v>1</v>
      </c>
      <c r="U238" s="20">
        <f t="shared" si="374"/>
        <v>1</v>
      </c>
      <c r="W238" s="20">
        <f t="shared" si="374"/>
        <v>1</v>
      </c>
      <c r="X238" s="20">
        <f t="shared" si="374"/>
        <v>0.99999999999999989</v>
      </c>
      <c r="Y238" s="20">
        <f t="shared" si="374"/>
        <v>1</v>
      </c>
      <c r="Z238" s="20">
        <f t="shared" si="374"/>
        <v>1</v>
      </c>
      <c r="AB238" s="20">
        <f t="shared" si="374"/>
        <v>1</v>
      </c>
      <c r="AC238" s="20">
        <f t="shared" si="374"/>
        <v>1</v>
      </c>
      <c r="AD238" s="20">
        <f t="shared" si="374"/>
        <v>1</v>
      </c>
      <c r="AE238" s="20">
        <f t="shared" si="374"/>
        <v>1</v>
      </c>
      <c r="AG238" s="20">
        <f t="shared" si="374"/>
        <v>1</v>
      </c>
      <c r="AH238" s="20">
        <f t="shared" si="374"/>
        <v>1</v>
      </c>
      <c r="AI238" s="20">
        <f t="shared" si="374"/>
        <v>1</v>
      </c>
      <c r="AJ238" s="20">
        <f t="shared" si="374"/>
        <v>1</v>
      </c>
      <c r="AL238" s="20">
        <f t="shared" si="374"/>
        <v>1</v>
      </c>
      <c r="AM238" s="20">
        <f t="shared" si="374"/>
        <v>1</v>
      </c>
      <c r="AN238" s="20">
        <f t="shared" si="374"/>
        <v>1</v>
      </c>
      <c r="AO238" s="20">
        <f t="shared" si="374"/>
        <v>1</v>
      </c>
      <c r="AQ238" s="20">
        <f t="shared" si="374"/>
        <v>1</v>
      </c>
      <c r="AR238" s="20">
        <f t="shared" si="374"/>
        <v>1</v>
      </c>
      <c r="AS238" s="20">
        <f t="shared" si="374"/>
        <v>1</v>
      </c>
      <c r="AT238" s="20">
        <f t="shared" si="374"/>
        <v>1</v>
      </c>
      <c r="AV238" s="20">
        <f t="shared" si="374"/>
        <v>1</v>
      </c>
      <c r="AW238" s="20">
        <f t="shared" si="374"/>
        <v>0.99999999999999989</v>
      </c>
      <c r="AX238" s="20">
        <f t="shared" ref="AX238:AY238" si="375">AX239+AX244+AX248+AX253+AX259+AX262</f>
        <v>0.99999999999999989</v>
      </c>
      <c r="AY238" s="20">
        <f t="shared" si="375"/>
        <v>0.99999999999999989</v>
      </c>
      <c r="BA238" s="20">
        <f t="shared" ref="BA238:BB238" si="376">BA239+BA244+BA248+BA253+BA259+BA262</f>
        <v>1</v>
      </c>
      <c r="BB238" s="20">
        <f t="shared" si="376"/>
        <v>1.0000000000000002</v>
      </c>
      <c r="BC238" s="20">
        <f t="shared" ref="BC238:BD238" si="377">BC239+BC244+BC248+BC253+BC259+BC262</f>
        <v>0.99999999999999989</v>
      </c>
      <c r="BD238" s="20">
        <f t="shared" si="377"/>
        <v>1</v>
      </c>
      <c r="BF238" s="20">
        <v>1</v>
      </c>
      <c r="BG238" s="20">
        <v>1</v>
      </c>
      <c r="BH238" s="20">
        <v>1</v>
      </c>
      <c r="BI238" s="20">
        <v>0.99999999999999989</v>
      </c>
      <c r="BK238" s="20">
        <v>1.0000000000000002</v>
      </c>
      <c r="BL238" s="20">
        <v>1</v>
      </c>
      <c r="BM238" s="20">
        <v>1</v>
      </c>
      <c r="BN238" s="20">
        <v>0.99999999999999989</v>
      </c>
    </row>
    <row r="239" spans="2:66" outlineLevel="1" x14ac:dyDescent="0.35">
      <c r="B239" s="3" t="s">
        <v>1</v>
      </c>
      <c r="C239" s="84">
        <f t="shared" ref="C239:C251" si="378">C137/$C$136</f>
        <v>0.83098591549295775</v>
      </c>
      <c r="D239" s="84">
        <f t="shared" ref="D239:D251" si="379">D137/$D$136</f>
        <v>0.81447963800904977</v>
      </c>
      <c r="E239" s="84">
        <f t="shared" ref="E239:E251" si="380">E137/$E$136</f>
        <v>0.80519480519480524</v>
      </c>
      <c r="F239" s="84">
        <f t="shared" ref="F239:F251" si="381">F137/$F$136</f>
        <v>0.7661290322580645</v>
      </c>
      <c r="H239" s="84">
        <f t="shared" ref="H239:J243" si="382">H137/H$136</f>
        <v>0.7615384615384615</v>
      </c>
      <c r="I239" s="84">
        <f t="shared" si="382"/>
        <v>0.77474402730375425</v>
      </c>
      <c r="J239" s="84">
        <f t="shared" si="382"/>
        <v>0.76767676767676762</v>
      </c>
      <c r="K239" s="84">
        <f t="shared" ref="K239:K251" si="383">K137/$K$136</f>
        <v>0.765625</v>
      </c>
      <c r="M239" s="84">
        <f t="shared" ref="M239:M251" si="384">M137/$M$136</f>
        <v>0.771513353115727</v>
      </c>
      <c r="N239" s="84">
        <f t="shared" ref="N239:P251" si="385">N137/N$136</f>
        <v>0.77142857142857146</v>
      </c>
      <c r="O239" s="84">
        <f t="shared" si="385"/>
        <v>0.76103896103896107</v>
      </c>
      <c r="P239" s="84">
        <f t="shared" si="385"/>
        <v>0.82352941176470584</v>
      </c>
      <c r="Q239" s="30"/>
      <c r="R239" s="84">
        <f t="shared" ref="R239:U251" si="386">R137/R$136</f>
        <v>0.81746031746031744</v>
      </c>
      <c r="S239" s="84">
        <f t="shared" si="386"/>
        <v>0.84237726098191212</v>
      </c>
      <c r="T239" s="84">
        <f t="shared" si="386"/>
        <v>0.84383202099737531</v>
      </c>
      <c r="U239" s="84">
        <f t="shared" si="386"/>
        <v>0.84185493460166472</v>
      </c>
      <c r="W239" s="84">
        <f t="shared" ref="W239:Z251" si="387">W137/W$136</f>
        <v>0.83855981416957026</v>
      </c>
      <c r="X239" s="84">
        <f t="shared" si="387"/>
        <v>0.83885714285714286</v>
      </c>
      <c r="Y239" s="84">
        <f t="shared" si="387"/>
        <v>0.83595505617977528</v>
      </c>
      <c r="Z239" s="84">
        <f t="shared" si="387"/>
        <v>0.83786724700761694</v>
      </c>
      <c r="AB239" s="84">
        <f t="shared" ref="AB239:AE251" si="388">AB137/AB$136</f>
        <v>0.81432038834951459</v>
      </c>
      <c r="AC239" s="84">
        <f t="shared" si="388"/>
        <v>0.81965317919075142</v>
      </c>
      <c r="AD239" s="84">
        <f t="shared" si="388"/>
        <v>0.8018757327080891</v>
      </c>
      <c r="AE239" s="84">
        <f t="shared" si="388"/>
        <v>0.79395296752519595</v>
      </c>
      <c r="AG239" s="84">
        <f t="shared" ref="AG239:AJ251" si="389">AG137/AG$136</f>
        <v>0.79148471615720528</v>
      </c>
      <c r="AH239" s="84">
        <f t="shared" si="389"/>
        <v>0.771513353115727</v>
      </c>
      <c r="AI239" s="84">
        <f t="shared" si="389"/>
        <v>0.75670307845084406</v>
      </c>
      <c r="AJ239" s="84">
        <f t="shared" si="389"/>
        <v>0.75116063138347255</v>
      </c>
      <c r="AL239" s="84">
        <f t="shared" ref="AL239:AO251" si="390">AL137/AL$136</f>
        <v>0.75181159420289856</v>
      </c>
      <c r="AM239" s="84">
        <f t="shared" si="390"/>
        <v>0.75267050123253898</v>
      </c>
      <c r="AN239" s="84">
        <f t="shared" si="390"/>
        <v>0.7437603993344426</v>
      </c>
      <c r="AO239" s="84">
        <f t="shared" si="390"/>
        <v>0.73939393939393938</v>
      </c>
      <c r="AQ239" s="84">
        <f t="shared" ref="AQ239:AT251" si="391">AQ137/AQ$136</f>
        <v>0.7306826706676669</v>
      </c>
      <c r="AR239" s="84">
        <f t="shared" si="391"/>
        <v>0.72807017543859653</v>
      </c>
      <c r="AS239" s="84">
        <f t="shared" si="391"/>
        <v>0.7157604955264969</v>
      </c>
      <c r="AT239" s="84">
        <f t="shared" si="391"/>
        <v>0.70910290237467022</v>
      </c>
      <c r="AV239" s="84">
        <f t="shared" ref="AV239:AY251" si="392">AV137/AV$136</f>
        <v>0.70557377049180325</v>
      </c>
      <c r="AW239" s="84">
        <f t="shared" si="392"/>
        <v>0.71204516938519447</v>
      </c>
      <c r="AX239" s="84">
        <f t="shared" si="392"/>
        <v>0.7033036848792884</v>
      </c>
      <c r="AY239" s="84">
        <f t="shared" si="392"/>
        <v>0.70313460356484325</v>
      </c>
      <c r="BA239" s="84">
        <f t="shared" ref="BA239:BB251" si="393">BA137/BA$136</f>
        <v>0.70262035344302254</v>
      </c>
      <c r="BB239" s="84">
        <f t="shared" si="393"/>
        <v>0.70284697508896798</v>
      </c>
      <c r="BC239" s="84">
        <f t="shared" ref="BC239:BD239" si="394">BC137/BC$136</f>
        <v>0.68705035971223016</v>
      </c>
      <c r="BD239" s="84">
        <f t="shared" si="394"/>
        <v>0.69113329418672931</v>
      </c>
      <c r="BF239" s="84">
        <v>0.68282465589467389</v>
      </c>
      <c r="BG239" s="84">
        <v>0.68245614035087721</v>
      </c>
      <c r="BH239" s="84">
        <v>0.67498514557338085</v>
      </c>
      <c r="BI239" s="84">
        <v>0.65920826161790014</v>
      </c>
      <c r="BK239" s="84">
        <v>0.65335648148148151</v>
      </c>
      <c r="BL239" s="84">
        <v>0.65091116173120733</v>
      </c>
      <c r="BM239" s="84">
        <v>0.64119019836639435</v>
      </c>
      <c r="BN239" s="84">
        <v>0.63569405099150145</v>
      </c>
    </row>
    <row r="240" spans="2:66" outlineLevel="2" x14ac:dyDescent="0.35">
      <c r="B240" s="2" t="s">
        <v>2</v>
      </c>
      <c r="C240" s="85">
        <f t="shared" si="378"/>
        <v>0.73239436619718312</v>
      </c>
      <c r="D240" s="85">
        <f t="shared" si="379"/>
        <v>0.71040723981900455</v>
      </c>
      <c r="E240" s="85">
        <f t="shared" si="380"/>
        <v>0.7056277056277056</v>
      </c>
      <c r="F240" s="85">
        <f t="shared" si="381"/>
        <v>0.66532258064516125</v>
      </c>
      <c r="H240" s="85">
        <f t="shared" si="382"/>
        <v>0.66538461538461535</v>
      </c>
      <c r="I240" s="85">
        <f t="shared" si="382"/>
        <v>0.68941979522184305</v>
      </c>
      <c r="J240" s="85">
        <f t="shared" si="382"/>
        <v>0.6835016835016835</v>
      </c>
      <c r="K240" s="85">
        <f t="shared" si="383"/>
        <v>0.68125000000000002</v>
      </c>
      <c r="M240" s="85">
        <f t="shared" si="384"/>
        <v>0.68249258160237392</v>
      </c>
      <c r="N240" s="85">
        <f t="shared" si="385"/>
        <v>0.68831168831168832</v>
      </c>
      <c r="O240" s="85">
        <f t="shared" si="385"/>
        <v>0.67792207792207793</v>
      </c>
      <c r="P240" s="85">
        <f t="shared" si="385"/>
        <v>0.72712418300653592</v>
      </c>
      <c r="Q240" s="30"/>
      <c r="R240" s="85">
        <f t="shared" si="386"/>
        <v>0.73015873015873012</v>
      </c>
      <c r="S240" s="85">
        <f t="shared" si="386"/>
        <v>0.76744186046511631</v>
      </c>
      <c r="T240" s="85">
        <f t="shared" si="386"/>
        <v>0.76771653543307083</v>
      </c>
      <c r="U240" s="85">
        <f t="shared" si="386"/>
        <v>0.77288941736028538</v>
      </c>
      <c r="W240" s="85">
        <f t="shared" si="387"/>
        <v>0.77119628339140534</v>
      </c>
      <c r="X240" s="85">
        <f t="shared" si="387"/>
        <v>0.77714285714285714</v>
      </c>
      <c r="Y240" s="85">
        <f t="shared" si="387"/>
        <v>0.77415730337078648</v>
      </c>
      <c r="Z240" s="85">
        <f t="shared" si="387"/>
        <v>0.77801958650707292</v>
      </c>
      <c r="AB240" s="85">
        <f t="shared" si="388"/>
        <v>0.75</v>
      </c>
      <c r="AC240" s="85">
        <f t="shared" si="388"/>
        <v>0.75953757225433527</v>
      </c>
      <c r="AD240" s="85">
        <f t="shared" si="388"/>
        <v>0.74325908558030485</v>
      </c>
      <c r="AE240" s="85">
        <f t="shared" si="388"/>
        <v>0.73796192609182532</v>
      </c>
      <c r="AG240" s="85">
        <f t="shared" si="389"/>
        <v>0.73253275109170302</v>
      </c>
      <c r="AH240" s="85">
        <f t="shared" si="389"/>
        <v>0.71513353115727007</v>
      </c>
      <c r="AI240" s="85">
        <f t="shared" si="389"/>
        <v>0.69910625620655409</v>
      </c>
      <c r="AJ240" s="85">
        <f t="shared" si="389"/>
        <v>0.69173630454967505</v>
      </c>
      <c r="AL240" s="85">
        <f t="shared" si="390"/>
        <v>0.68840579710144922</v>
      </c>
      <c r="AM240" s="85">
        <f t="shared" si="390"/>
        <v>0.69268693508627777</v>
      </c>
      <c r="AN240" s="85">
        <f t="shared" si="390"/>
        <v>0.6813643926788685</v>
      </c>
      <c r="AO240" s="85">
        <f t="shared" si="390"/>
        <v>0.67121212121212126</v>
      </c>
      <c r="AQ240" s="85">
        <f t="shared" si="391"/>
        <v>0.66466616654163546</v>
      </c>
      <c r="AR240" s="85">
        <f t="shared" si="391"/>
        <v>0.64642375168690958</v>
      </c>
      <c r="AS240" s="85">
        <f t="shared" si="391"/>
        <v>0.63110805230557465</v>
      </c>
      <c r="AT240" s="85">
        <f t="shared" si="391"/>
        <v>0.62203166226912932</v>
      </c>
      <c r="AV240" s="85">
        <f t="shared" si="392"/>
        <v>0.6144262295081967</v>
      </c>
      <c r="AW240" s="85">
        <f t="shared" si="392"/>
        <v>0.62484316185696365</v>
      </c>
      <c r="AX240" s="85">
        <f t="shared" si="392"/>
        <v>0.60991105463786532</v>
      </c>
      <c r="AY240" s="85">
        <f t="shared" si="392"/>
        <v>0.6060233558696988</v>
      </c>
      <c r="BA240" s="85">
        <f t="shared" si="393"/>
        <v>0.60633759902498474</v>
      </c>
      <c r="BB240" s="85">
        <f t="shared" si="393"/>
        <v>0.60972716488730727</v>
      </c>
      <c r="BC240" s="85">
        <f t="shared" ref="BC240:BD240" si="395">BC138/BC$136</f>
        <v>0.59352517985611508</v>
      </c>
      <c r="BD240" s="85">
        <f t="shared" si="395"/>
        <v>0.5971814445096888</v>
      </c>
      <c r="BF240" s="85">
        <v>0.59066427289048473</v>
      </c>
      <c r="BG240" s="85">
        <v>0.59239766081871348</v>
      </c>
      <c r="BH240" s="85">
        <v>0.58348187759952463</v>
      </c>
      <c r="BI240" s="85">
        <v>0.56798623063683307</v>
      </c>
      <c r="BK240" s="85">
        <v>0.56539351851851849</v>
      </c>
      <c r="BL240" s="85">
        <v>0.56093394077448744</v>
      </c>
      <c r="BM240" s="85">
        <v>0.54842473745624276</v>
      </c>
      <c r="BN240" s="85">
        <v>0.54334277620396598</v>
      </c>
    </row>
    <row r="241" spans="2:66" outlineLevel="2" x14ac:dyDescent="0.35">
      <c r="B241" s="2" t="s">
        <v>3</v>
      </c>
      <c r="C241" s="85">
        <f t="shared" si="378"/>
        <v>7.9812206572769953E-2</v>
      </c>
      <c r="D241" s="85">
        <f t="shared" si="379"/>
        <v>8.1447963800904979E-2</v>
      </c>
      <c r="E241" s="85">
        <f t="shared" si="380"/>
        <v>7.792207792207792E-2</v>
      </c>
      <c r="F241" s="85">
        <f t="shared" si="381"/>
        <v>7.6612903225806453E-2</v>
      </c>
      <c r="H241" s="85">
        <f t="shared" si="382"/>
        <v>7.3076923076923081E-2</v>
      </c>
      <c r="I241" s="85">
        <f t="shared" si="382"/>
        <v>6.4846416382252553E-2</v>
      </c>
      <c r="J241" s="85">
        <f t="shared" si="382"/>
        <v>6.3973063973063973E-2</v>
      </c>
      <c r="K241" s="85">
        <f t="shared" si="383"/>
        <v>6.5625000000000003E-2</v>
      </c>
      <c r="M241" s="85">
        <f t="shared" si="384"/>
        <v>7.1216617210682495E-2</v>
      </c>
      <c r="N241" s="85">
        <f t="shared" si="385"/>
        <v>6.4935064935064929E-2</v>
      </c>
      <c r="O241" s="85">
        <f t="shared" si="385"/>
        <v>6.4935064935064929E-2</v>
      </c>
      <c r="P241" s="85">
        <f t="shared" si="385"/>
        <v>6.2091503267973858E-2</v>
      </c>
      <c r="Q241" s="30"/>
      <c r="R241" s="85">
        <f t="shared" si="386"/>
        <v>6.0317460317460318E-2</v>
      </c>
      <c r="S241" s="85">
        <f t="shared" si="386"/>
        <v>4.909560723514212E-2</v>
      </c>
      <c r="T241" s="85">
        <f t="shared" si="386"/>
        <v>4.9868766404199474E-2</v>
      </c>
      <c r="U241" s="85">
        <f t="shared" si="386"/>
        <v>4.5184304399524373E-2</v>
      </c>
      <c r="W241" s="85">
        <f t="shared" si="387"/>
        <v>4.2973286875725901E-2</v>
      </c>
      <c r="X241" s="85">
        <f t="shared" si="387"/>
        <v>0.04</v>
      </c>
      <c r="Y241" s="85">
        <f t="shared" si="387"/>
        <v>4.1573033707865172E-2</v>
      </c>
      <c r="Z241" s="85">
        <f t="shared" si="387"/>
        <v>3.9173014145810661E-2</v>
      </c>
      <c r="AB241" s="85">
        <f t="shared" si="388"/>
        <v>4.2475728155339808E-2</v>
      </c>
      <c r="AC241" s="85">
        <f t="shared" si="388"/>
        <v>3.9306358381502891E-2</v>
      </c>
      <c r="AD241" s="85">
        <f t="shared" si="388"/>
        <v>3.7514654161781943E-2</v>
      </c>
      <c r="AE241" s="85">
        <f t="shared" si="388"/>
        <v>3.5834266517357223E-2</v>
      </c>
      <c r="AG241" s="85">
        <f t="shared" si="389"/>
        <v>3.9301310043668124E-2</v>
      </c>
      <c r="AH241" s="85">
        <f t="shared" si="389"/>
        <v>3.7586547972304651E-2</v>
      </c>
      <c r="AI241" s="85">
        <f t="shared" si="389"/>
        <v>3.7735849056603772E-2</v>
      </c>
      <c r="AJ241" s="85">
        <f t="shared" si="389"/>
        <v>3.9925719591457756E-2</v>
      </c>
      <c r="AL241" s="85">
        <f t="shared" si="390"/>
        <v>4.2572463768115944E-2</v>
      </c>
      <c r="AM241" s="85">
        <f t="shared" si="390"/>
        <v>4.1084634346754315E-2</v>
      </c>
      <c r="AN241" s="85">
        <f t="shared" si="390"/>
        <v>4.3261231281198007E-2</v>
      </c>
      <c r="AO241" s="85">
        <f t="shared" si="390"/>
        <v>0.05</v>
      </c>
      <c r="AQ241" s="85">
        <f t="shared" si="391"/>
        <v>4.8012003000750189E-2</v>
      </c>
      <c r="AR241" s="85">
        <f t="shared" si="391"/>
        <v>4.3859649122807015E-2</v>
      </c>
      <c r="AS241" s="85">
        <f t="shared" si="391"/>
        <v>4.6111493461803169E-2</v>
      </c>
      <c r="AT241" s="85">
        <f t="shared" si="391"/>
        <v>4.8153034300791556E-2</v>
      </c>
      <c r="AV241" s="85">
        <f t="shared" si="392"/>
        <v>5.1147540983606556E-2</v>
      </c>
      <c r="AW241" s="85">
        <f t="shared" si="392"/>
        <v>4.8933500627352571E-2</v>
      </c>
      <c r="AX241" s="85">
        <f t="shared" si="392"/>
        <v>5.2096569250317665E-2</v>
      </c>
      <c r="AY241" s="85">
        <f t="shared" si="392"/>
        <v>4.9170251997541485E-2</v>
      </c>
      <c r="BA241" s="85">
        <f t="shared" si="393"/>
        <v>4.8750761730652042E-2</v>
      </c>
      <c r="BB241" s="85">
        <f t="shared" si="393"/>
        <v>4.7449584816132859E-2</v>
      </c>
      <c r="BC241" s="85">
        <f t="shared" ref="BC241:BD241" si="396">BC139/BC$136</f>
        <v>4.7362110311750596E-2</v>
      </c>
      <c r="BD241" s="85">
        <f t="shared" si="396"/>
        <v>4.6975924838520255E-2</v>
      </c>
      <c r="BF241" s="85">
        <v>4.7875523638539794E-2</v>
      </c>
      <c r="BG241" s="85">
        <v>4.6783625730994149E-2</v>
      </c>
      <c r="BH241" s="85">
        <v>4.6939988116458706E-2</v>
      </c>
      <c r="BI241" s="85">
        <v>4.7619047619047616E-2</v>
      </c>
      <c r="BK241" s="85">
        <v>4.5138888888888888E-2</v>
      </c>
      <c r="BL241" s="85">
        <v>4.5558086560364468E-2</v>
      </c>
      <c r="BM241" s="85">
        <v>4.7257876312718786E-2</v>
      </c>
      <c r="BN241" s="85">
        <v>4.6458923512747878E-2</v>
      </c>
    </row>
    <row r="242" spans="2:66" outlineLevel="2" x14ac:dyDescent="0.35">
      <c r="B242" s="2" t="s">
        <v>4</v>
      </c>
      <c r="C242" s="85">
        <f t="shared" si="378"/>
        <v>0</v>
      </c>
      <c r="D242" s="85">
        <f t="shared" si="379"/>
        <v>0</v>
      </c>
      <c r="E242" s="85">
        <f t="shared" si="380"/>
        <v>0</v>
      </c>
      <c r="F242" s="85">
        <f t="shared" si="381"/>
        <v>0</v>
      </c>
      <c r="H242" s="85">
        <f t="shared" si="382"/>
        <v>0</v>
      </c>
      <c r="I242" s="85">
        <f t="shared" si="382"/>
        <v>0</v>
      </c>
      <c r="J242" s="85">
        <f t="shared" si="382"/>
        <v>0</v>
      </c>
      <c r="K242" s="85">
        <f t="shared" si="383"/>
        <v>0</v>
      </c>
      <c r="M242" s="85">
        <f t="shared" si="384"/>
        <v>0</v>
      </c>
      <c r="N242" s="85">
        <f t="shared" si="385"/>
        <v>0</v>
      </c>
      <c r="O242" s="85">
        <f t="shared" si="385"/>
        <v>0</v>
      </c>
      <c r="P242" s="85">
        <f t="shared" si="385"/>
        <v>1.9607843137254902E-2</v>
      </c>
      <c r="Q242" s="30"/>
      <c r="R242" s="85">
        <f t="shared" si="386"/>
        <v>1.2698412698412698E-2</v>
      </c>
      <c r="S242" s="85">
        <f t="shared" si="386"/>
        <v>1.4211886304909561E-2</v>
      </c>
      <c r="T242" s="85">
        <f t="shared" si="386"/>
        <v>1.4435695538057743E-2</v>
      </c>
      <c r="U242" s="85">
        <f t="shared" si="386"/>
        <v>1.3079667063020214E-2</v>
      </c>
      <c r="W242" s="85">
        <f t="shared" si="387"/>
        <v>1.3937282229965157E-2</v>
      </c>
      <c r="X242" s="85">
        <f t="shared" si="387"/>
        <v>1.2571428571428572E-2</v>
      </c>
      <c r="Y242" s="85">
        <f t="shared" si="387"/>
        <v>1.1235955056179775E-2</v>
      </c>
      <c r="Z242" s="85">
        <f t="shared" si="387"/>
        <v>1.1969532100108813E-2</v>
      </c>
      <c r="AB242" s="85">
        <f t="shared" si="388"/>
        <v>1.2135922330097087E-2</v>
      </c>
      <c r="AC242" s="85">
        <f t="shared" si="388"/>
        <v>1.1560693641618497E-2</v>
      </c>
      <c r="AD242" s="85">
        <f t="shared" si="388"/>
        <v>1.1723329425556858E-2</v>
      </c>
      <c r="AE242" s="85">
        <f t="shared" si="388"/>
        <v>1.1198208286674132E-2</v>
      </c>
      <c r="AG242" s="85">
        <f t="shared" si="389"/>
        <v>1.0917030567685589E-2</v>
      </c>
      <c r="AH242" s="85">
        <f t="shared" si="389"/>
        <v>1.0880316518298714E-2</v>
      </c>
      <c r="AI242" s="85">
        <f t="shared" si="389"/>
        <v>1.0923535253227408E-2</v>
      </c>
      <c r="AJ242" s="85">
        <f t="shared" si="389"/>
        <v>1.1142061281337047E-2</v>
      </c>
      <c r="AL242" s="85">
        <f t="shared" si="390"/>
        <v>1.177536231884058E-2</v>
      </c>
      <c r="AM242" s="85">
        <f t="shared" si="390"/>
        <v>1.0682004930156122E-2</v>
      </c>
      <c r="AN242" s="85">
        <f t="shared" si="390"/>
        <v>1.0815307820299502E-2</v>
      </c>
      <c r="AO242" s="85">
        <f t="shared" si="390"/>
        <v>9.8484848484848477E-3</v>
      </c>
      <c r="AQ242" s="85">
        <f t="shared" si="391"/>
        <v>9.7524381095273824E-3</v>
      </c>
      <c r="AR242" s="85">
        <f t="shared" si="391"/>
        <v>3.0364372469635626E-2</v>
      </c>
      <c r="AS242" s="85">
        <f t="shared" si="391"/>
        <v>3.0970406056434963E-2</v>
      </c>
      <c r="AT242" s="85">
        <f t="shared" si="391"/>
        <v>3.1662269129287601E-2</v>
      </c>
      <c r="AV242" s="85">
        <f t="shared" si="392"/>
        <v>3.2786885245901641E-2</v>
      </c>
      <c r="AW242" s="85">
        <f t="shared" si="392"/>
        <v>3.1367628607277293E-2</v>
      </c>
      <c r="AX242" s="85">
        <f t="shared" si="392"/>
        <v>3.4942820838627701E-2</v>
      </c>
      <c r="AY242" s="85">
        <f t="shared" si="392"/>
        <v>3.7492317148125384E-2</v>
      </c>
      <c r="BA242" s="85">
        <f t="shared" si="393"/>
        <v>3.7172455819622183E-2</v>
      </c>
      <c r="BB242" s="85">
        <f t="shared" si="393"/>
        <v>3.6180308422301306E-2</v>
      </c>
      <c r="BC242" s="85">
        <f t="shared" ref="BC242:BD242" si="397">BC140/BC$136</f>
        <v>3.6570743405275781E-2</v>
      </c>
      <c r="BD242" s="85">
        <f t="shared" si="397"/>
        <v>3.6406341749853202E-2</v>
      </c>
      <c r="BF242" s="85">
        <v>3.4709754637941355E-2</v>
      </c>
      <c r="BG242" s="85">
        <v>3.3333333333333333E-2</v>
      </c>
      <c r="BH242" s="85">
        <v>3.3273915626856804E-2</v>
      </c>
      <c r="BI242" s="85">
        <v>3.2702237521514632E-2</v>
      </c>
      <c r="BK242" s="85">
        <v>3.2407407407407406E-2</v>
      </c>
      <c r="BL242" s="85">
        <v>3.3029612756264239E-2</v>
      </c>
      <c r="BM242" s="85">
        <v>3.2088681446907817E-2</v>
      </c>
      <c r="BN242" s="85">
        <v>3.1728045325779039E-2</v>
      </c>
    </row>
    <row r="243" spans="2:66" outlineLevel="2" x14ac:dyDescent="0.35">
      <c r="B243" s="2" t="s">
        <v>5</v>
      </c>
      <c r="C243" s="85">
        <f t="shared" si="378"/>
        <v>1.8779342723004695E-2</v>
      </c>
      <c r="D243" s="85">
        <f t="shared" si="379"/>
        <v>2.2624434389140271E-2</v>
      </c>
      <c r="E243" s="85">
        <f t="shared" si="380"/>
        <v>2.1645021645021644E-2</v>
      </c>
      <c r="F243" s="85">
        <f t="shared" si="381"/>
        <v>2.4193548387096774E-2</v>
      </c>
      <c r="H243" s="85">
        <f t="shared" si="382"/>
        <v>2.3076923076923078E-2</v>
      </c>
      <c r="I243" s="85">
        <f t="shared" si="382"/>
        <v>2.0477815699658702E-2</v>
      </c>
      <c r="J243" s="85">
        <f t="shared" si="382"/>
        <v>2.0202020202020204E-2</v>
      </c>
      <c r="K243" s="85">
        <f t="shared" si="383"/>
        <v>1.8749999999999999E-2</v>
      </c>
      <c r="M243" s="85">
        <f t="shared" si="384"/>
        <v>1.7804154302670624E-2</v>
      </c>
      <c r="N243" s="85">
        <f t="shared" si="385"/>
        <v>1.8181818181818181E-2</v>
      </c>
      <c r="O243" s="85">
        <f t="shared" si="385"/>
        <v>1.8181818181818181E-2</v>
      </c>
      <c r="P243" s="85">
        <f t="shared" si="385"/>
        <v>1.4705882352941176E-2</v>
      </c>
      <c r="Q243" s="30"/>
      <c r="R243" s="85">
        <f t="shared" si="386"/>
        <v>1.4285714285714285E-2</v>
      </c>
      <c r="S243" s="85">
        <f t="shared" si="386"/>
        <v>1.1627906976744186E-2</v>
      </c>
      <c r="T243" s="85">
        <f t="shared" si="386"/>
        <v>1.1811023622047244E-2</v>
      </c>
      <c r="U243" s="85">
        <f t="shared" si="386"/>
        <v>1.070154577883472E-2</v>
      </c>
      <c r="W243" s="85">
        <f t="shared" si="387"/>
        <v>1.0452961672473868E-2</v>
      </c>
      <c r="X243" s="85">
        <f t="shared" si="387"/>
        <v>9.1428571428571435E-3</v>
      </c>
      <c r="Y243" s="85">
        <f t="shared" si="387"/>
        <v>8.988764044943821E-3</v>
      </c>
      <c r="Z243" s="85">
        <f t="shared" si="387"/>
        <v>8.7051142546245922E-3</v>
      </c>
      <c r="AB243" s="85">
        <f t="shared" si="388"/>
        <v>9.7087378640776691E-3</v>
      </c>
      <c r="AC243" s="85">
        <f t="shared" si="388"/>
        <v>9.2485549132947983E-3</v>
      </c>
      <c r="AD243" s="85">
        <f t="shared" si="388"/>
        <v>9.3786635404454859E-3</v>
      </c>
      <c r="AE243" s="85">
        <f t="shared" si="388"/>
        <v>8.9585666293393058E-3</v>
      </c>
      <c r="AG243" s="85">
        <f t="shared" si="389"/>
        <v>8.7336244541484712E-3</v>
      </c>
      <c r="AH243" s="85">
        <f t="shared" si="389"/>
        <v>7.91295746785361E-3</v>
      </c>
      <c r="AI243" s="85">
        <f t="shared" si="389"/>
        <v>8.9374379344587893E-3</v>
      </c>
      <c r="AJ243" s="85">
        <f t="shared" si="389"/>
        <v>8.356545961002786E-3</v>
      </c>
      <c r="AL243" s="85">
        <f t="shared" si="390"/>
        <v>9.057971014492754E-3</v>
      </c>
      <c r="AM243" s="85">
        <f t="shared" si="390"/>
        <v>8.2169268693508633E-3</v>
      </c>
      <c r="AN243" s="85">
        <f t="shared" si="390"/>
        <v>8.3194675540765387E-3</v>
      </c>
      <c r="AO243" s="85">
        <f t="shared" si="390"/>
        <v>8.3333333333333332E-3</v>
      </c>
      <c r="AQ243" s="85">
        <f t="shared" si="391"/>
        <v>8.2520630157539385E-3</v>
      </c>
      <c r="AR243" s="85">
        <f t="shared" si="391"/>
        <v>7.4224021592442643E-3</v>
      </c>
      <c r="AS243" s="85">
        <f t="shared" si="391"/>
        <v>7.5705437026841018E-3</v>
      </c>
      <c r="AT243" s="85">
        <f t="shared" si="391"/>
        <v>7.2559366754617414E-3</v>
      </c>
      <c r="AV243" s="85">
        <f t="shared" si="392"/>
        <v>7.2131147540983606E-3</v>
      </c>
      <c r="AW243" s="85">
        <f t="shared" si="392"/>
        <v>6.9008782936010038E-3</v>
      </c>
      <c r="AX243" s="85">
        <f t="shared" si="392"/>
        <v>6.3532401524777635E-3</v>
      </c>
      <c r="AY243" s="85">
        <f t="shared" si="392"/>
        <v>1.0448678549477565E-2</v>
      </c>
      <c r="BA243" s="85">
        <f t="shared" si="393"/>
        <v>1.0359536867763558E-2</v>
      </c>
      <c r="BB243" s="85">
        <f t="shared" si="393"/>
        <v>9.4899169632265724E-3</v>
      </c>
      <c r="BC243" s="85">
        <f t="shared" ref="BC243:BD243" si="398">BC141/BC$136</f>
        <v>9.5923261390887284E-3</v>
      </c>
      <c r="BD243" s="85">
        <f t="shared" si="398"/>
        <v>1.0569583088667059E-2</v>
      </c>
      <c r="BF243" s="85">
        <v>9.5751047277079591E-3</v>
      </c>
      <c r="BG243" s="85">
        <v>9.9415204678362581E-3</v>
      </c>
      <c r="BH243" s="85">
        <v>1.1289364230540701E-2</v>
      </c>
      <c r="BI243" s="85">
        <v>1.0900745840504877E-2</v>
      </c>
      <c r="BK243" s="85">
        <v>1.0416666666666666E-2</v>
      </c>
      <c r="BL243" s="85">
        <v>1.1389521640091117E-2</v>
      </c>
      <c r="BM243" s="85">
        <v>1.3418903150525088E-2</v>
      </c>
      <c r="BN243" s="85">
        <v>1.4164305949008499E-2</v>
      </c>
    </row>
    <row r="244" spans="2:66" outlineLevel="1" x14ac:dyDescent="0.35">
      <c r="B244" s="3" t="s">
        <v>6</v>
      </c>
      <c r="C244" s="84">
        <f t="shared" si="378"/>
        <v>0.107981220657277</v>
      </c>
      <c r="D244" s="84">
        <f t="shared" si="379"/>
        <v>0.10407239819004525</v>
      </c>
      <c r="E244" s="84">
        <f t="shared" si="380"/>
        <v>0.10822510822510822</v>
      </c>
      <c r="F244" s="84">
        <f t="shared" si="381"/>
        <v>0.10080645161290322</v>
      </c>
      <c r="H244" s="84">
        <f t="shared" ref="H244:I251" si="399">H142/H$136</f>
        <v>0.1</v>
      </c>
      <c r="I244" s="84">
        <f t="shared" si="399"/>
        <v>0.10238907849829351</v>
      </c>
      <c r="J244" s="84">
        <f>J142/$J$136</f>
        <v>0.10101010101010101</v>
      </c>
      <c r="K244" s="84">
        <f t="shared" si="383"/>
        <v>9.375E-2</v>
      </c>
      <c r="M244" s="84">
        <f t="shared" si="384"/>
        <v>8.9020771513353122E-2</v>
      </c>
      <c r="N244" s="84">
        <f t="shared" si="385"/>
        <v>7.5324675324675322E-2</v>
      </c>
      <c r="O244" s="84">
        <f t="shared" si="385"/>
        <v>8.0519480519480519E-2</v>
      </c>
      <c r="P244" s="84">
        <f t="shared" si="385"/>
        <v>5.8823529411764705E-2</v>
      </c>
      <c r="Q244" s="29"/>
      <c r="R244" s="84">
        <f t="shared" si="386"/>
        <v>6.1904761904761907E-2</v>
      </c>
      <c r="S244" s="84">
        <f t="shared" si="386"/>
        <v>5.2971576227390182E-2</v>
      </c>
      <c r="T244" s="84">
        <f t="shared" si="386"/>
        <v>5.2493438320209973E-2</v>
      </c>
      <c r="U244" s="84">
        <f t="shared" si="386"/>
        <v>5.1129607609988109E-2</v>
      </c>
      <c r="W244" s="84">
        <f t="shared" si="387"/>
        <v>4.9941927990708478E-2</v>
      </c>
      <c r="X244" s="84">
        <f t="shared" si="387"/>
        <v>5.0285714285714288E-2</v>
      </c>
      <c r="Y244" s="84">
        <f t="shared" si="387"/>
        <v>4.9438202247191011E-2</v>
      </c>
      <c r="Z244" s="84">
        <f t="shared" si="387"/>
        <v>4.7878128400435253E-2</v>
      </c>
      <c r="AB244" s="84">
        <f t="shared" si="388"/>
        <v>5.5825242718446605E-2</v>
      </c>
      <c r="AC244" s="84">
        <f t="shared" si="388"/>
        <v>5.3179190751445088E-2</v>
      </c>
      <c r="AD244" s="84">
        <f t="shared" si="388"/>
        <v>6.4478311840562713E-2</v>
      </c>
      <c r="AE244" s="84">
        <f t="shared" si="388"/>
        <v>6.6069428891377374E-2</v>
      </c>
      <c r="AG244" s="84">
        <f t="shared" si="389"/>
        <v>6.222707423580786E-2</v>
      </c>
      <c r="AH244" s="84">
        <f t="shared" si="389"/>
        <v>5.7368941641938676E-2</v>
      </c>
      <c r="AI244" s="84">
        <f t="shared" si="389"/>
        <v>5.8589870903674283E-2</v>
      </c>
      <c r="AJ244" s="84">
        <f t="shared" si="389"/>
        <v>5.4781801299907153E-2</v>
      </c>
      <c r="AL244" s="84">
        <f t="shared" si="390"/>
        <v>5.0724637681159424E-2</v>
      </c>
      <c r="AM244" s="84">
        <f t="shared" si="390"/>
        <v>4.8479868529170092E-2</v>
      </c>
      <c r="AN244" s="84">
        <f t="shared" si="390"/>
        <v>4.8252911813643926E-2</v>
      </c>
      <c r="AO244" s="84">
        <f t="shared" si="390"/>
        <v>4.3939393939393938E-2</v>
      </c>
      <c r="AQ244" s="84">
        <f t="shared" si="391"/>
        <v>4.3510877719429859E-2</v>
      </c>
      <c r="AR244" s="84">
        <f t="shared" si="391"/>
        <v>4.4534412955465584E-2</v>
      </c>
      <c r="AS244" s="84">
        <f t="shared" si="391"/>
        <v>4.4735030970406056E-2</v>
      </c>
      <c r="AT244" s="84">
        <f t="shared" si="391"/>
        <v>4.6174142480211081E-2</v>
      </c>
      <c r="AV244" s="84">
        <f t="shared" si="392"/>
        <v>4.5901639344262293E-2</v>
      </c>
      <c r="AW244" s="84">
        <f t="shared" si="392"/>
        <v>4.3914680050188205E-2</v>
      </c>
      <c r="AX244" s="84">
        <f t="shared" si="392"/>
        <v>4.3202033036848796E-2</v>
      </c>
      <c r="AY244" s="84">
        <f t="shared" si="392"/>
        <v>4.3638598647818071E-2</v>
      </c>
      <c r="BA244" s="84">
        <f t="shared" si="393"/>
        <v>4.3266301035953685E-2</v>
      </c>
      <c r="BB244" s="84">
        <f t="shared" si="393"/>
        <v>4.2111506524317915E-2</v>
      </c>
      <c r="BC244" s="84">
        <f t="shared" ref="BC244" si="400">BC142/BC$136</f>
        <v>4.2565947242206234E-2</v>
      </c>
      <c r="BD244" s="84">
        <f t="shared" ref="BD244" si="401">BD142/BD$136</f>
        <v>4.2865531415149732E-2</v>
      </c>
      <c r="BF244" s="84">
        <v>4.3686415320167565E-2</v>
      </c>
      <c r="BG244" s="84">
        <v>4.3274853801169591E-2</v>
      </c>
      <c r="BH244" s="84">
        <v>4.3374925727866907E-2</v>
      </c>
      <c r="BI244" s="84">
        <v>4.5324153757888695E-2</v>
      </c>
      <c r="BK244" s="84">
        <v>4.4560185185185182E-2</v>
      </c>
      <c r="BL244" s="84">
        <v>4.441913439635535E-2</v>
      </c>
      <c r="BM244" s="84">
        <v>4.3757292882147025E-2</v>
      </c>
      <c r="BN244" s="84">
        <v>4.2492917847025496E-2</v>
      </c>
    </row>
    <row r="245" spans="2:66" outlineLevel="2" x14ac:dyDescent="0.35">
      <c r="B245" s="2" t="s">
        <v>7</v>
      </c>
      <c r="C245" s="85">
        <f t="shared" si="378"/>
        <v>3.7558685446009391E-2</v>
      </c>
      <c r="D245" s="85">
        <f t="shared" si="379"/>
        <v>3.6199095022624438E-2</v>
      </c>
      <c r="E245" s="85">
        <f t="shared" si="380"/>
        <v>3.4632034632034632E-2</v>
      </c>
      <c r="F245" s="85">
        <f t="shared" si="381"/>
        <v>3.2258064516129031E-2</v>
      </c>
      <c r="H245" s="85">
        <f t="shared" si="399"/>
        <v>3.4615384615384617E-2</v>
      </c>
      <c r="I245" s="85">
        <f t="shared" si="399"/>
        <v>3.7542662116040959E-2</v>
      </c>
      <c r="J245" s="85">
        <f>J143/J$136</f>
        <v>3.7037037037037035E-2</v>
      </c>
      <c r="K245" s="85">
        <f t="shared" si="383"/>
        <v>3.4375000000000003E-2</v>
      </c>
      <c r="M245" s="85">
        <f t="shared" si="384"/>
        <v>3.2640949554896145E-2</v>
      </c>
      <c r="N245" s="85">
        <f t="shared" si="385"/>
        <v>2.8571428571428571E-2</v>
      </c>
      <c r="O245" s="85">
        <f t="shared" si="385"/>
        <v>2.8571428571428571E-2</v>
      </c>
      <c r="P245" s="85">
        <f t="shared" si="385"/>
        <v>2.6143790849673203E-2</v>
      </c>
      <c r="Q245" s="30"/>
      <c r="R245" s="85">
        <f t="shared" si="386"/>
        <v>2.5396825396825397E-2</v>
      </c>
      <c r="S245" s="85">
        <f t="shared" si="386"/>
        <v>2.0671834625322998E-2</v>
      </c>
      <c r="T245" s="85">
        <f t="shared" si="386"/>
        <v>2.0997375328083989E-2</v>
      </c>
      <c r="U245" s="85">
        <f t="shared" si="386"/>
        <v>2.2592152199762187E-2</v>
      </c>
      <c r="W245" s="85">
        <f t="shared" si="387"/>
        <v>2.2067363530778164E-2</v>
      </c>
      <c r="X245" s="85">
        <f t="shared" si="387"/>
        <v>2.1714285714285714E-2</v>
      </c>
      <c r="Y245" s="85">
        <f t="shared" si="387"/>
        <v>2.1348314606741574E-2</v>
      </c>
      <c r="Z245" s="85">
        <f t="shared" si="387"/>
        <v>2.0674646354733407E-2</v>
      </c>
      <c r="AB245" s="85">
        <f t="shared" si="388"/>
        <v>2.4271844660194174E-2</v>
      </c>
      <c r="AC245" s="85">
        <f t="shared" si="388"/>
        <v>2.3121387283236993E-2</v>
      </c>
      <c r="AD245" s="85">
        <f t="shared" si="388"/>
        <v>2.8135990621336461E-2</v>
      </c>
      <c r="AE245" s="85">
        <f t="shared" si="388"/>
        <v>2.9115341545352745E-2</v>
      </c>
      <c r="AG245" s="85">
        <f t="shared" si="389"/>
        <v>2.7292576419213975E-2</v>
      </c>
      <c r="AH245" s="85">
        <f t="shared" si="389"/>
        <v>2.4727992087042534E-2</v>
      </c>
      <c r="AI245" s="85">
        <f t="shared" si="389"/>
        <v>2.4826216484607744E-2</v>
      </c>
      <c r="AJ245" s="85">
        <f t="shared" si="389"/>
        <v>2.3212627669452181E-2</v>
      </c>
      <c r="AL245" s="85">
        <f t="shared" si="390"/>
        <v>2.0833333333333332E-2</v>
      </c>
      <c r="AM245" s="85">
        <f t="shared" si="390"/>
        <v>1.8898931799506986E-2</v>
      </c>
      <c r="AN245" s="85">
        <f t="shared" si="390"/>
        <v>1.913477537437604E-2</v>
      </c>
      <c r="AO245" s="85">
        <f t="shared" si="390"/>
        <v>1.7424242424242425E-2</v>
      </c>
      <c r="AQ245" s="85">
        <f t="shared" si="391"/>
        <v>1.72543135783946E-2</v>
      </c>
      <c r="AR245" s="85">
        <f t="shared" si="391"/>
        <v>1.6869095816464237E-2</v>
      </c>
      <c r="AS245" s="85">
        <f t="shared" si="391"/>
        <v>1.7205781142463867E-2</v>
      </c>
      <c r="AT245" s="85">
        <f t="shared" si="391"/>
        <v>1.6490765171503958E-2</v>
      </c>
      <c r="AV245" s="85">
        <f t="shared" si="392"/>
        <v>1.6393442622950821E-2</v>
      </c>
      <c r="AW245" s="85">
        <f t="shared" si="392"/>
        <v>1.5683814303638646E-2</v>
      </c>
      <c r="AX245" s="85">
        <f t="shared" si="392"/>
        <v>1.4612452350698857E-2</v>
      </c>
      <c r="AY245" s="85">
        <f t="shared" si="392"/>
        <v>1.5980331899200985E-2</v>
      </c>
      <c r="BA245" s="85">
        <f t="shared" si="393"/>
        <v>1.5843997562461912E-2</v>
      </c>
      <c r="BB245" s="85">
        <f t="shared" si="393"/>
        <v>1.542111506524318E-2</v>
      </c>
      <c r="BC245" s="85">
        <f t="shared" ref="BC245:BD245" si="402">BC143/BC$136</f>
        <v>1.5587529976019185E-2</v>
      </c>
      <c r="BD245" s="85">
        <f t="shared" si="402"/>
        <v>1.6441573693482089E-2</v>
      </c>
      <c r="BF245" s="85">
        <v>1.6756433273488927E-2</v>
      </c>
      <c r="BG245" s="85">
        <v>1.6374269005847954E-2</v>
      </c>
      <c r="BH245" s="85">
        <v>1.6636957813428402E-2</v>
      </c>
      <c r="BI245" s="85">
        <v>1.6064257028112448E-2</v>
      </c>
      <c r="BK245" s="85">
        <v>1.6203703703703703E-2</v>
      </c>
      <c r="BL245" s="85">
        <v>1.5945330296127564E-2</v>
      </c>
      <c r="BM245" s="85">
        <v>1.3418903150525088E-2</v>
      </c>
      <c r="BN245" s="85">
        <v>1.3031161473087818E-2</v>
      </c>
    </row>
    <row r="246" spans="2:66" outlineLevel="2" x14ac:dyDescent="0.35">
      <c r="B246" s="2" t="s">
        <v>8</v>
      </c>
      <c r="C246" s="85">
        <f t="shared" si="378"/>
        <v>3.2863849765258218E-2</v>
      </c>
      <c r="D246" s="85">
        <f t="shared" si="379"/>
        <v>2.7149321266968326E-2</v>
      </c>
      <c r="E246" s="85">
        <f t="shared" si="380"/>
        <v>3.4632034632034632E-2</v>
      </c>
      <c r="F246" s="85">
        <f t="shared" si="381"/>
        <v>3.2258064516129031E-2</v>
      </c>
      <c r="H246" s="85">
        <f t="shared" si="399"/>
        <v>3.0769230769230771E-2</v>
      </c>
      <c r="I246" s="85">
        <f t="shared" si="399"/>
        <v>2.7303754266211604E-2</v>
      </c>
      <c r="J246" s="85">
        <f>J144/J$136</f>
        <v>2.6936026936026935E-2</v>
      </c>
      <c r="K246" s="85">
        <f t="shared" si="383"/>
        <v>2.5000000000000001E-2</v>
      </c>
      <c r="M246" s="85">
        <f t="shared" si="384"/>
        <v>2.3738872403560832E-2</v>
      </c>
      <c r="N246" s="85">
        <f t="shared" si="385"/>
        <v>2.0779220779220779E-2</v>
      </c>
      <c r="O246" s="85">
        <f t="shared" si="385"/>
        <v>2.0779220779220779E-2</v>
      </c>
      <c r="P246" s="85">
        <f t="shared" si="385"/>
        <v>1.3071895424836602E-2</v>
      </c>
      <c r="Q246" s="30"/>
      <c r="R246" s="85">
        <f t="shared" si="386"/>
        <v>1.5873015873015872E-2</v>
      </c>
      <c r="S246" s="85">
        <f t="shared" si="386"/>
        <v>1.2919896640826873E-2</v>
      </c>
      <c r="T246" s="85">
        <f t="shared" si="386"/>
        <v>1.3123359580052493E-2</v>
      </c>
      <c r="U246" s="85">
        <f t="shared" si="386"/>
        <v>1.1890606420927468E-2</v>
      </c>
      <c r="W246" s="85">
        <f t="shared" si="387"/>
        <v>1.1614401858304297E-2</v>
      </c>
      <c r="X246" s="85">
        <f t="shared" si="387"/>
        <v>1.1428571428571429E-2</v>
      </c>
      <c r="Y246" s="85">
        <f t="shared" si="387"/>
        <v>1.1235955056179775E-2</v>
      </c>
      <c r="Z246" s="85">
        <f t="shared" si="387"/>
        <v>1.088139281828074E-2</v>
      </c>
      <c r="AB246" s="85">
        <f t="shared" si="388"/>
        <v>1.2135922330097087E-2</v>
      </c>
      <c r="AC246" s="85">
        <f t="shared" si="388"/>
        <v>1.1560693641618497E-2</v>
      </c>
      <c r="AD246" s="85">
        <f t="shared" si="388"/>
        <v>1.6412661195779603E-2</v>
      </c>
      <c r="AE246" s="85">
        <f t="shared" si="388"/>
        <v>1.6797312430011199E-2</v>
      </c>
      <c r="AG246" s="85">
        <f t="shared" si="389"/>
        <v>1.5283842794759825E-2</v>
      </c>
      <c r="AH246" s="85">
        <f t="shared" si="389"/>
        <v>1.3847675568743818E-2</v>
      </c>
      <c r="AI246" s="85">
        <f t="shared" si="389"/>
        <v>1.3902681231380337E-2</v>
      </c>
      <c r="AJ246" s="85">
        <f t="shared" si="389"/>
        <v>1.2999071494893221E-2</v>
      </c>
      <c r="AL246" s="85">
        <f t="shared" si="390"/>
        <v>1.2681159420289856E-2</v>
      </c>
      <c r="AM246" s="85">
        <f t="shared" si="390"/>
        <v>1.314708299096138E-2</v>
      </c>
      <c r="AN246" s="85">
        <f t="shared" si="390"/>
        <v>1.3311148086522463E-2</v>
      </c>
      <c r="AO246" s="85">
        <f t="shared" si="390"/>
        <v>1.2121212121212121E-2</v>
      </c>
      <c r="AQ246" s="85">
        <f t="shared" si="391"/>
        <v>1.2003000750187547E-2</v>
      </c>
      <c r="AR246" s="85">
        <f t="shared" si="391"/>
        <v>1.282051282051282E-2</v>
      </c>
      <c r="AS246" s="85">
        <f t="shared" si="391"/>
        <v>1.307639366827254E-2</v>
      </c>
      <c r="AT246" s="85">
        <f t="shared" si="391"/>
        <v>1.2532981530343008E-2</v>
      </c>
      <c r="AV246" s="85">
        <f t="shared" si="392"/>
        <v>1.2459016393442624E-2</v>
      </c>
      <c r="AW246" s="85">
        <f t="shared" si="392"/>
        <v>1.1919698870765371E-2</v>
      </c>
      <c r="AX246" s="85">
        <f t="shared" si="392"/>
        <v>1.207115628970775E-2</v>
      </c>
      <c r="AY246" s="85">
        <f t="shared" si="392"/>
        <v>1.1677934849416103E-2</v>
      </c>
      <c r="BA246" s="85">
        <f t="shared" si="393"/>
        <v>1.157830591102986E-2</v>
      </c>
      <c r="BB246" s="85">
        <f t="shared" si="393"/>
        <v>1.1269276393831554E-2</v>
      </c>
      <c r="BC246" s="85">
        <f t="shared" ref="BC246:BD246" si="403">BC144/BC$136</f>
        <v>1.1390887290167866E-2</v>
      </c>
      <c r="BD246" s="85">
        <f t="shared" si="403"/>
        <v>1.1156782149148562E-2</v>
      </c>
      <c r="BF246" s="85">
        <v>1.1370436864153202E-2</v>
      </c>
      <c r="BG246" s="85">
        <v>1.1111111111111112E-2</v>
      </c>
      <c r="BH246" s="85">
        <v>1.1289364230540701E-2</v>
      </c>
      <c r="BI246" s="85">
        <v>1.0900745840504877E-2</v>
      </c>
      <c r="BK246" s="85">
        <v>1.0995370370370371E-2</v>
      </c>
      <c r="BL246" s="85">
        <v>1.082004555808656E-2</v>
      </c>
      <c r="BM246" s="85">
        <v>1.1085180863477246E-2</v>
      </c>
      <c r="BN246" s="85">
        <v>1.0764872521246459E-2</v>
      </c>
    </row>
    <row r="247" spans="2:66" outlineLevel="2" x14ac:dyDescent="0.35">
      <c r="B247" s="2" t="s">
        <v>9</v>
      </c>
      <c r="C247" s="85">
        <f t="shared" si="378"/>
        <v>3.7558685446009391E-2</v>
      </c>
      <c r="D247" s="85">
        <f t="shared" si="379"/>
        <v>4.072398190045249E-2</v>
      </c>
      <c r="E247" s="85">
        <f t="shared" si="380"/>
        <v>3.896103896103896E-2</v>
      </c>
      <c r="F247" s="85">
        <f t="shared" si="381"/>
        <v>3.6290322580645164E-2</v>
      </c>
      <c r="H247" s="85">
        <f t="shared" si="399"/>
        <v>3.4615384615384617E-2</v>
      </c>
      <c r="I247" s="85">
        <f t="shared" si="399"/>
        <v>3.7542662116040959E-2</v>
      </c>
      <c r="J247" s="85">
        <f>J145/J$136</f>
        <v>3.7037037037037035E-2</v>
      </c>
      <c r="K247" s="85">
        <f t="shared" si="383"/>
        <v>3.4375000000000003E-2</v>
      </c>
      <c r="M247" s="85">
        <f t="shared" si="384"/>
        <v>3.2640949554896145E-2</v>
      </c>
      <c r="N247" s="85">
        <f t="shared" si="385"/>
        <v>2.5974025974025976E-2</v>
      </c>
      <c r="O247" s="85">
        <f t="shared" si="385"/>
        <v>3.1168831168831169E-2</v>
      </c>
      <c r="P247" s="85">
        <f t="shared" si="385"/>
        <v>1.9607843137254902E-2</v>
      </c>
      <c r="Q247" s="30"/>
      <c r="R247" s="85">
        <f t="shared" si="386"/>
        <v>2.0634920634920634E-2</v>
      </c>
      <c r="S247" s="85">
        <f t="shared" si="386"/>
        <v>1.937984496124031E-2</v>
      </c>
      <c r="T247" s="85">
        <f t="shared" si="386"/>
        <v>1.8372703412073491E-2</v>
      </c>
      <c r="U247" s="85">
        <f t="shared" si="386"/>
        <v>1.6646848989298454E-2</v>
      </c>
      <c r="W247" s="85">
        <f t="shared" si="387"/>
        <v>1.6260162601626018E-2</v>
      </c>
      <c r="X247" s="85">
        <f t="shared" si="387"/>
        <v>1.7142857142857144E-2</v>
      </c>
      <c r="Y247" s="85">
        <f t="shared" si="387"/>
        <v>1.6853932584269662E-2</v>
      </c>
      <c r="Z247" s="85">
        <f t="shared" si="387"/>
        <v>1.6322089227421111E-2</v>
      </c>
      <c r="AB247" s="85">
        <f t="shared" si="388"/>
        <v>1.9417475728155338E-2</v>
      </c>
      <c r="AC247" s="85">
        <f t="shared" si="388"/>
        <v>1.8497109826589597E-2</v>
      </c>
      <c r="AD247" s="85">
        <f t="shared" si="388"/>
        <v>1.992966002344666E-2</v>
      </c>
      <c r="AE247" s="85">
        <f t="shared" si="388"/>
        <v>2.0156774916013438E-2</v>
      </c>
      <c r="AG247" s="85">
        <f t="shared" si="389"/>
        <v>1.9650655021834062E-2</v>
      </c>
      <c r="AH247" s="85">
        <f t="shared" si="389"/>
        <v>1.8793273986152326E-2</v>
      </c>
      <c r="AI247" s="85">
        <f t="shared" si="389"/>
        <v>1.9860973187686197E-2</v>
      </c>
      <c r="AJ247" s="85">
        <f t="shared" si="389"/>
        <v>1.8570102135561744E-2</v>
      </c>
      <c r="AL247" s="85">
        <f t="shared" si="390"/>
        <v>1.7210144927536232E-2</v>
      </c>
      <c r="AM247" s="85">
        <f t="shared" si="390"/>
        <v>1.6433853738701727E-2</v>
      </c>
      <c r="AN247" s="85">
        <f t="shared" si="390"/>
        <v>1.5806988352745424E-2</v>
      </c>
      <c r="AO247" s="85">
        <f t="shared" si="390"/>
        <v>1.4393939393939395E-2</v>
      </c>
      <c r="AQ247" s="85">
        <f t="shared" si="391"/>
        <v>1.4253563390847712E-2</v>
      </c>
      <c r="AR247" s="85">
        <f t="shared" si="391"/>
        <v>1.4844804318488529E-2</v>
      </c>
      <c r="AS247" s="85">
        <f t="shared" si="391"/>
        <v>1.4452856159669649E-2</v>
      </c>
      <c r="AT247" s="85">
        <f t="shared" si="391"/>
        <v>1.7150395778364115E-2</v>
      </c>
      <c r="AV247" s="85">
        <f t="shared" si="392"/>
        <v>1.7049180327868854E-2</v>
      </c>
      <c r="AW247" s="85">
        <f t="shared" si="392"/>
        <v>1.631116687578419E-2</v>
      </c>
      <c r="AX247" s="85">
        <f t="shared" si="392"/>
        <v>1.6518424396442185E-2</v>
      </c>
      <c r="AY247" s="85">
        <f t="shared" si="392"/>
        <v>1.5980331899200985E-2</v>
      </c>
      <c r="BA247" s="85">
        <f t="shared" si="393"/>
        <v>1.5843997562461912E-2</v>
      </c>
      <c r="BB247" s="85">
        <f t="shared" si="393"/>
        <v>1.542111506524318E-2</v>
      </c>
      <c r="BC247" s="85">
        <f t="shared" ref="BC247:BD247" si="404">BC145/BC$136</f>
        <v>1.5587529976019185E-2</v>
      </c>
      <c r="BD247" s="85">
        <f t="shared" si="404"/>
        <v>1.5267175572519083E-2</v>
      </c>
      <c r="BF247" s="85">
        <v>1.5559545182525433E-2</v>
      </c>
      <c r="BG247" s="85">
        <v>1.5789473684210527E-2</v>
      </c>
      <c r="BH247" s="85">
        <v>1.5448603683897801E-2</v>
      </c>
      <c r="BI247" s="85">
        <v>1.835915088927137E-2</v>
      </c>
      <c r="BK247" s="85">
        <v>1.7361111111111112E-2</v>
      </c>
      <c r="BL247" s="85">
        <v>1.765375854214123E-2</v>
      </c>
      <c r="BM247" s="85">
        <v>1.9253208868144692E-2</v>
      </c>
      <c r="BN247" s="85">
        <v>1.8696883852691217E-2</v>
      </c>
    </row>
    <row r="248" spans="2:66" outlineLevel="1" x14ac:dyDescent="0.35">
      <c r="B248" s="3" t="s">
        <v>14</v>
      </c>
      <c r="C248" s="84">
        <f t="shared" si="378"/>
        <v>6.1032863849765258E-2</v>
      </c>
      <c r="D248" s="84">
        <f t="shared" si="379"/>
        <v>8.1447963800904979E-2</v>
      </c>
      <c r="E248" s="84">
        <f t="shared" si="380"/>
        <v>8.6580086580086577E-2</v>
      </c>
      <c r="F248" s="84">
        <f t="shared" si="381"/>
        <v>0.13306451612903225</v>
      </c>
      <c r="H248" s="84">
        <f t="shared" si="399"/>
        <v>0.13846153846153847</v>
      </c>
      <c r="I248" s="84">
        <f t="shared" si="399"/>
        <v>0.12286689419795221</v>
      </c>
      <c r="J248" s="84">
        <f>J146/$J$136</f>
        <v>0.13131313131313133</v>
      </c>
      <c r="K248" s="84">
        <f t="shared" si="383"/>
        <v>0.140625</v>
      </c>
      <c r="M248" s="84">
        <f t="shared" si="384"/>
        <v>0.1394658753709199</v>
      </c>
      <c r="N248" s="84">
        <f t="shared" si="385"/>
        <v>0.14545454545454545</v>
      </c>
      <c r="O248" s="84">
        <f t="shared" si="385"/>
        <v>0.14545454545454545</v>
      </c>
      <c r="P248" s="84">
        <f t="shared" si="385"/>
        <v>0.10457516339869281</v>
      </c>
      <c r="Q248" s="29"/>
      <c r="R248" s="84">
        <f t="shared" si="386"/>
        <v>0.10476190476190476</v>
      </c>
      <c r="S248" s="84">
        <f t="shared" si="386"/>
        <v>9.0439276485788117E-2</v>
      </c>
      <c r="T248" s="84">
        <f t="shared" si="386"/>
        <v>9.055118110236221E-2</v>
      </c>
      <c r="U248" s="84">
        <f t="shared" si="386"/>
        <v>9.1557669441141493E-2</v>
      </c>
      <c r="W248" s="84">
        <f t="shared" si="387"/>
        <v>9.2915214866434379E-2</v>
      </c>
      <c r="X248" s="84">
        <f t="shared" si="387"/>
        <v>9.2571428571428568E-2</v>
      </c>
      <c r="Y248" s="84">
        <f t="shared" si="387"/>
        <v>9.3258426966292135E-2</v>
      </c>
      <c r="Z248" s="84">
        <f t="shared" si="387"/>
        <v>9.2491838955386291E-2</v>
      </c>
      <c r="AB248" s="84">
        <f t="shared" si="388"/>
        <v>0.10558252427184465</v>
      </c>
      <c r="AC248" s="84">
        <f t="shared" si="388"/>
        <v>0.10057803468208093</v>
      </c>
      <c r="AD248" s="84">
        <f t="shared" si="388"/>
        <v>0.11019929660023446</v>
      </c>
      <c r="AE248" s="84">
        <f t="shared" si="388"/>
        <v>0.11870100783874581</v>
      </c>
      <c r="AG248" s="84">
        <f t="shared" si="389"/>
        <v>0.12663755458515283</v>
      </c>
      <c r="AH248" s="84">
        <f t="shared" si="389"/>
        <v>0.1513353115727003</v>
      </c>
      <c r="AI248" s="84">
        <f t="shared" si="389"/>
        <v>0.17378351539225423</v>
      </c>
      <c r="AJ248" s="84">
        <f t="shared" si="389"/>
        <v>0.18384401114206128</v>
      </c>
      <c r="AL248" s="84">
        <f t="shared" si="390"/>
        <v>0.18478260869565216</v>
      </c>
      <c r="AM248" s="84">
        <f t="shared" si="390"/>
        <v>0.18816762530813474</v>
      </c>
      <c r="AN248" s="84">
        <f t="shared" si="390"/>
        <v>0.19717138103161397</v>
      </c>
      <c r="AO248" s="84">
        <f t="shared" si="390"/>
        <v>0.20606060606060606</v>
      </c>
      <c r="AQ248" s="84">
        <f t="shared" si="391"/>
        <v>0.21530382595648911</v>
      </c>
      <c r="AR248" s="84">
        <f t="shared" si="391"/>
        <v>0.21592442645074225</v>
      </c>
      <c r="AS248" s="84">
        <f t="shared" si="391"/>
        <v>0.22367515485203029</v>
      </c>
      <c r="AT248" s="84">
        <f t="shared" si="391"/>
        <v>0.22163588390501318</v>
      </c>
      <c r="AV248" s="84">
        <f t="shared" si="392"/>
        <v>0.22032786885245903</v>
      </c>
      <c r="AW248" s="84">
        <f t="shared" si="392"/>
        <v>0.20953575909661229</v>
      </c>
      <c r="AX248" s="84">
        <f t="shared" si="392"/>
        <v>0.21537484116899619</v>
      </c>
      <c r="AY248" s="84">
        <f t="shared" si="392"/>
        <v>0.21450522433927474</v>
      </c>
      <c r="BA248" s="84">
        <f t="shared" si="393"/>
        <v>0.21145642900670322</v>
      </c>
      <c r="BB248" s="84">
        <f t="shared" si="393"/>
        <v>0.20818505338078291</v>
      </c>
      <c r="BC248" s="84">
        <f t="shared" ref="BC248:BD248" si="405">BC146/BC$136</f>
        <v>0.2170263788968825</v>
      </c>
      <c r="BD248" s="84">
        <f t="shared" si="405"/>
        <v>0.21608925425719319</v>
      </c>
      <c r="BF248" s="84">
        <v>0.22142429682824655</v>
      </c>
      <c r="BG248" s="84">
        <v>0.2216374269005848</v>
      </c>
      <c r="BH248" s="84">
        <v>0.22638146167557932</v>
      </c>
      <c r="BI248" s="84">
        <v>0.24096385542168675</v>
      </c>
      <c r="BK248" s="84">
        <v>0.24421296296296297</v>
      </c>
      <c r="BL248" s="84">
        <v>0.24316628701594534</v>
      </c>
      <c r="BM248" s="84">
        <v>0.25029171528588096</v>
      </c>
      <c r="BN248" s="84">
        <v>0.25099150141643062</v>
      </c>
    </row>
    <row r="249" spans="2:66" outlineLevel="2" x14ac:dyDescent="0.35">
      <c r="B249" s="2" t="s">
        <v>15</v>
      </c>
      <c r="C249" s="85">
        <f t="shared" si="378"/>
        <v>4.2253521126760563E-2</v>
      </c>
      <c r="D249" s="85">
        <f t="shared" si="379"/>
        <v>6.3348416289592757E-2</v>
      </c>
      <c r="E249" s="85">
        <f t="shared" si="380"/>
        <v>6.4935064935064929E-2</v>
      </c>
      <c r="F249" s="85">
        <f t="shared" si="381"/>
        <v>0.11290322580645161</v>
      </c>
      <c r="H249" s="85">
        <f t="shared" si="399"/>
        <v>0.11923076923076924</v>
      </c>
      <c r="I249" s="85">
        <f t="shared" si="399"/>
        <v>0.10921501706484642</v>
      </c>
      <c r="J249" s="85">
        <f>J147/J$136</f>
        <v>0.11447811447811448</v>
      </c>
      <c r="K249" s="85">
        <f t="shared" si="383"/>
        <v>0.121875</v>
      </c>
      <c r="M249" s="85">
        <f t="shared" si="384"/>
        <v>0.12166172106824925</v>
      </c>
      <c r="N249" s="85">
        <f t="shared" si="385"/>
        <v>0.12467532467532468</v>
      </c>
      <c r="O249" s="85">
        <f t="shared" si="385"/>
        <v>0.12467532467532468</v>
      </c>
      <c r="P249" s="85">
        <f t="shared" si="385"/>
        <v>8.9869281045751634E-2</v>
      </c>
      <c r="Q249" s="30"/>
      <c r="R249" s="85">
        <f t="shared" si="386"/>
        <v>8.7301587301587297E-2</v>
      </c>
      <c r="S249" s="85">
        <f t="shared" si="386"/>
        <v>7.6227390180878554E-2</v>
      </c>
      <c r="T249" s="85">
        <f t="shared" si="386"/>
        <v>7.7427821522309717E-2</v>
      </c>
      <c r="U249" s="85">
        <f t="shared" si="386"/>
        <v>7.4910820451843038E-2</v>
      </c>
      <c r="W249" s="85">
        <f t="shared" si="387"/>
        <v>7.3170731707317069E-2</v>
      </c>
      <c r="X249" s="85">
        <f t="shared" si="387"/>
        <v>7.3142857142857148E-2</v>
      </c>
      <c r="Y249" s="85">
        <f t="shared" si="387"/>
        <v>7.0786516853932585E-2</v>
      </c>
      <c r="Z249" s="85">
        <f t="shared" si="387"/>
        <v>7.0729053318824814E-2</v>
      </c>
      <c r="AB249" s="85">
        <f t="shared" si="388"/>
        <v>8.1310679611650491E-2</v>
      </c>
      <c r="AC249" s="85">
        <f t="shared" si="388"/>
        <v>7.7456647398843934E-2</v>
      </c>
      <c r="AD249" s="85">
        <f t="shared" si="388"/>
        <v>8.4407971864009376E-2</v>
      </c>
      <c r="AE249" s="85">
        <f t="shared" si="388"/>
        <v>9.4064949608062706E-2</v>
      </c>
      <c r="AG249" s="85">
        <f t="shared" si="389"/>
        <v>0.10262008733624454</v>
      </c>
      <c r="AH249" s="85">
        <f t="shared" si="389"/>
        <v>0.12660731948565776</v>
      </c>
      <c r="AI249" s="85">
        <f t="shared" si="389"/>
        <v>0.14200595829195631</v>
      </c>
      <c r="AJ249" s="85">
        <f t="shared" si="389"/>
        <v>0.14763231197771587</v>
      </c>
      <c r="AL249" s="85">
        <f t="shared" si="390"/>
        <v>0.15036231884057971</v>
      </c>
      <c r="AM249" s="85">
        <f t="shared" si="390"/>
        <v>0.15447822514379622</v>
      </c>
      <c r="AN249" s="85">
        <f t="shared" si="390"/>
        <v>0.15890183028286189</v>
      </c>
      <c r="AO249" s="85">
        <f t="shared" si="390"/>
        <v>0.16590909090909092</v>
      </c>
      <c r="AQ249" s="85">
        <f t="shared" si="391"/>
        <v>0.17104276069017255</v>
      </c>
      <c r="AR249" s="85">
        <f t="shared" si="391"/>
        <v>0.17273954116059378</v>
      </c>
      <c r="AS249" s="85">
        <f t="shared" si="391"/>
        <v>0.17962835512732278</v>
      </c>
      <c r="AT249" s="85">
        <f t="shared" si="391"/>
        <v>0.17612137203166228</v>
      </c>
      <c r="AV249" s="85">
        <f t="shared" si="392"/>
        <v>0.17967213114754099</v>
      </c>
      <c r="AW249" s="85">
        <f t="shared" si="392"/>
        <v>0.16938519447929737</v>
      </c>
      <c r="AX249" s="85">
        <f t="shared" si="392"/>
        <v>0.17153748411689962</v>
      </c>
      <c r="AY249" s="85">
        <f t="shared" si="392"/>
        <v>0.17209588199139519</v>
      </c>
      <c r="BA249" s="85">
        <f t="shared" si="393"/>
        <v>0.16940889701401585</v>
      </c>
      <c r="BB249" s="85">
        <f t="shared" si="393"/>
        <v>0.166073546856465</v>
      </c>
      <c r="BC249" s="85">
        <f t="shared" ref="BC249:BD249" si="406">BC147/BC$136</f>
        <v>0.17446043165467626</v>
      </c>
      <c r="BD249" s="85">
        <f t="shared" si="406"/>
        <v>0.17381092190252495</v>
      </c>
      <c r="BF249" s="85">
        <v>0.17833632555356074</v>
      </c>
      <c r="BG249" s="85">
        <v>0.1760233918128655</v>
      </c>
      <c r="BH249" s="85">
        <v>0.18062982768865121</v>
      </c>
      <c r="BI249" s="85">
        <v>0.18760757314974183</v>
      </c>
      <c r="BK249" s="85">
        <v>0.19039351851851852</v>
      </c>
      <c r="BL249" s="85">
        <v>0.18678815489749431</v>
      </c>
      <c r="BM249" s="85">
        <v>0.19253208868144692</v>
      </c>
      <c r="BN249" s="85">
        <v>0.19036827195467423</v>
      </c>
    </row>
    <row r="250" spans="2:66" outlineLevel="2" x14ac:dyDescent="0.35">
      <c r="B250" s="2" t="s">
        <v>16</v>
      </c>
      <c r="C250" s="85">
        <f t="shared" si="378"/>
        <v>1.8779342723004695E-2</v>
      </c>
      <c r="D250" s="85">
        <f t="shared" si="379"/>
        <v>1.8099547511312219E-2</v>
      </c>
      <c r="E250" s="85">
        <f t="shared" si="380"/>
        <v>2.1645021645021644E-2</v>
      </c>
      <c r="F250" s="85">
        <f t="shared" si="381"/>
        <v>2.0161290322580645E-2</v>
      </c>
      <c r="H250" s="85">
        <f t="shared" si="399"/>
        <v>1.9230769230769232E-2</v>
      </c>
      <c r="I250" s="85">
        <f t="shared" si="399"/>
        <v>1.3651877133105802E-2</v>
      </c>
      <c r="J250" s="85">
        <f>J148/J$136</f>
        <v>1.6835016835016835E-2</v>
      </c>
      <c r="K250" s="85">
        <f t="shared" si="383"/>
        <v>1.8749999999999999E-2</v>
      </c>
      <c r="M250" s="85">
        <f t="shared" si="384"/>
        <v>1.7804154302670624E-2</v>
      </c>
      <c r="N250" s="85">
        <f t="shared" si="385"/>
        <v>2.0779220779220779E-2</v>
      </c>
      <c r="O250" s="85">
        <f t="shared" si="385"/>
        <v>2.0779220779220779E-2</v>
      </c>
      <c r="P250" s="85">
        <f t="shared" si="385"/>
        <v>1.4705882352941176E-2</v>
      </c>
      <c r="Q250" s="30"/>
      <c r="R250" s="85">
        <f t="shared" si="386"/>
        <v>1.7460317460317461E-2</v>
      </c>
      <c r="S250" s="85">
        <f t="shared" si="386"/>
        <v>1.4211886304909561E-2</v>
      </c>
      <c r="T250" s="85">
        <f t="shared" si="386"/>
        <v>1.3123359580052493E-2</v>
      </c>
      <c r="U250" s="85">
        <f t="shared" si="386"/>
        <v>1.6646848989298454E-2</v>
      </c>
      <c r="W250" s="85">
        <f t="shared" si="387"/>
        <v>1.9744483159117306E-2</v>
      </c>
      <c r="X250" s="85">
        <f t="shared" si="387"/>
        <v>1.9428571428571427E-2</v>
      </c>
      <c r="Y250" s="85">
        <f t="shared" si="387"/>
        <v>2.247191011235955E-2</v>
      </c>
      <c r="Z250" s="85">
        <f t="shared" si="387"/>
        <v>2.176278563656148E-2</v>
      </c>
      <c r="AB250" s="85">
        <f t="shared" si="388"/>
        <v>2.4271844660194174E-2</v>
      </c>
      <c r="AC250" s="85">
        <f t="shared" si="388"/>
        <v>2.3121387283236993E-2</v>
      </c>
      <c r="AD250" s="85">
        <f t="shared" si="388"/>
        <v>2.5791324736225089E-2</v>
      </c>
      <c r="AE250" s="85">
        <f t="shared" si="388"/>
        <v>2.463605823068309E-2</v>
      </c>
      <c r="AG250" s="85">
        <f t="shared" si="389"/>
        <v>2.4017467248908297E-2</v>
      </c>
      <c r="AH250" s="85">
        <f t="shared" si="389"/>
        <v>2.4727992087042534E-2</v>
      </c>
      <c r="AI250" s="85">
        <f t="shared" si="389"/>
        <v>3.1777557100297914E-2</v>
      </c>
      <c r="AJ250" s="85">
        <f t="shared" si="389"/>
        <v>3.6211699164345405E-2</v>
      </c>
      <c r="AL250" s="85">
        <f t="shared" si="390"/>
        <v>3.4420289855072464E-2</v>
      </c>
      <c r="AM250" s="85">
        <f t="shared" si="390"/>
        <v>3.3689400164338537E-2</v>
      </c>
      <c r="AN250" s="85">
        <f t="shared" si="390"/>
        <v>3.8269550748752081E-2</v>
      </c>
      <c r="AO250" s="85">
        <f t="shared" si="390"/>
        <v>4.0151515151515153E-2</v>
      </c>
      <c r="AQ250" s="85">
        <f t="shared" si="391"/>
        <v>4.4261065266316582E-2</v>
      </c>
      <c r="AR250" s="85">
        <f t="shared" si="391"/>
        <v>4.3184885290148446E-2</v>
      </c>
      <c r="AS250" s="85">
        <f t="shared" si="391"/>
        <v>4.40467997247075E-2</v>
      </c>
      <c r="AT250" s="85">
        <f t="shared" si="391"/>
        <v>4.5514511873350927E-2</v>
      </c>
      <c r="AV250" s="85">
        <f t="shared" si="392"/>
        <v>4.0655737704918031E-2</v>
      </c>
      <c r="AW250" s="85">
        <f t="shared" si="392"/>
        <v>4.0150564617314928E-2</v>
      </c>
      <c r="AX250" s="85">
        <f t="shared" si="392"/>
        <v>4.3837357052096571E-2</v>
      </c>
      <c r="AY250" s="85">
        <f t="shared" si="392"/>
        <v>4.2409342347879533E-2</v>
      </c>
      <c r="BA250" s="85">
        <f t="shared" si="393"/>
        <v>4.2047531992687383E-2</v>
      </c>
      <c r="BB250" s="85">
        <f t="shared" si="393"/>
        <v>4.2111506524317915E-2</v>
      </c>
      <c r="BC250" s="85">
        <f>BC148/BC$136</f>
        <v>4.2565947242206234E-2</v>
      </c>
      <c r="BD250" s="85">
        <f>BD148/BD$136</f>
        <v>4.2278332354668234E-2</v>
      </c>
      <c r="BF250" s="85">
        <v>4.3087971274685818E-2</v>
      </c>
      <c r="BG250" s="85">
        <v>4.3859649122807015E-2</v>
      </c>
      <c r="BH250" s="85">
        <v>4.3969102792632206E-2</v>
      </c>
      <c r="BI250" s="85">
        <v>5.0487664945496273E-2</v>
      </c>
      <c r="BK250" s="85">
        <v>4.9768518518518517E-2</v>
      </c>
      <c r="BL250" s="85">
        <v>5.1822323462414575E-2</v>
      </c>
      <c r="BM250" s="85">
        <v>5.3092182030338393E-2</v>
      </c>
      <c r="BN250" s="85">
        <v>5.2691218130311614E-2</v>
      </c>
    </row>
    <row r="251" spans="2:66" outlineLevel="2" x14ac:dyDescent="0.35">
      <c r="B251" s="52" t="s">
        <v>260</v>
      </c>
      <c r="C251" s="85">
        <f t="shared" si="378"/>
        <v>0</v>
      </c>
      <c r="D251" s="85">
        <f t="shared" si="379"/>
        <v>0</v>
      </c>
      <c r="E251" s="85">
        <f t="shared" si="380"/>
        <v>0</v>
      </c>
      <c r="F251" s="85">
        <f t="shared" si="381"/>
        <v>0</v>
      </c>
      <c r="H251" s="85">
        <f t="shared" si="399"/>
        <v>0</v>
      </c>
      <c r="I251" s="85">
        <f t="shared" si="399"/>
        <v>0</v>
      </c>
      <c r="J251" s="85">
        <f>J149/J$136</f>
        <v>0</v>
      </c>
      <c r="K251" s="85">
        <f t="shared" si="383"/>
        <v>0</v>
      </c>
      <c r="M251" s="85">
        <f t="shared" si="384"/>
        <v>0</v>
      </c>
      <c r="N251" s="85">
        <f t="shared" si="385"/>
        <v>0</v>
      </c>
      <c r="O251" s="85">
        <f t="shared" si="385"/>
        <v>0</v>
      </c>
      <c r="P251" s="85">
        <f t="shared" si="385"/>
        <v>0</v>
      </c>
      <c r="Q251" s="30"/>
      <c r="R251" s="85">
        <f t="shared" si="386"/>
        <v>0</v>
      </c>
      <c r="S251" s="85">
        <f t="shared" si="386"/>
        <v>0</v>
      </c>
      <c r="T251" s="85">
        <f t="shared" si="386"/>
        <v>0</v>
      </c>
      <c r="U251" s="85">
        <f t="shared" si="386"/>
        <v>0</v>
      </c>
      <c r="W251" s="85">
        <f t="shared" si="387"/>
        <v>0</v>
      </c>
      <c r="X251" s="85">
        <f t="shared" si="387"/>
        <v>0</v>
      </c>
      <c r="Y251" s="85">
        <f t="shared" si="387"/>
        <v>0</v>
      </c>
      <c r="Z251" s="85">
        <f t="shared" si="387"/>
        <v>0</v>
      </c>
      <c r="AB251" s="85">
        <f t="shared" si="388"/>
        <v>0</v>
      </c>
      <c r="AC251" s="85">
        <f t="shared" si="388"/>
        <v>0</v>
      </c>
      <c r="AD251" s="85">
        <f t="shared" si="388"/>
        <v>0</v>
      </c>
      <c r="AE251" s="85">
        <f t="shared" si="388"/>
        <v>0</v>
      </c>
      <c r="AG251" s="85">
        <f t="shared" si="389"/>
        <v>0</v>
      </c>
      <c r="AH251" s="85">
        <f t="shared" si="389"/>
        <v>0</v>
      </c>
      <c r="AI251" s="85">
        <f t="shared" si="389"/>
        <v>0</v>
      </c>
      <c r="AJ251" s="85">
        <f t="shared" si="389"/>
        <v>0</v>
      </c>
      <c r="AL251" s="85">
        <f t="shared" si="390"/>
        <v>0</v>
      </c>
      <c r="AM251" s="85">
        <f t="shared" si="390"/>
        <v>0</v>
      </c>
      <c r="AN251" s="85">
        <f t="shared" si="390"/>
        <v>0</v>
      </c>
      <c r="AO251" s="85">
        <f t="shared" si="390"/>
        <v>0</v>
      </c>
      <c r="AQ251" s="85">
        <f t="shared" si="391"/>
        <v>0</v>
      </c>
      <c r="AR251" s="85">
        <f t="shared" si="391"/>
        <v>0</v>
      </c>
      <c r="AS251" s="85">
        <f t="shared" si="391"/>
        <v>0</v>
      </c>
      <c r="AT251" s="85">
        <f t="shared" si="391"/>
        <v>0</v>
      </c>
      <c r="AV251" s="85">
        <f t="shared" si="392"/>
        <v>0</v>
      </c>
      <c r="AW251" s="85">
        <f t="shared" si="392"/>
        <v>0</v>
      </c>
      <c r="AX251" s="85">
        <f t="shared" si="392"/>
        <v>0</v>
      </c>
      <c r="AY251" s="85">
        <f t="shared" si="392"/>
        <v>0</v>
      </c>
      <c r="BA251" s="85">
        <f t="shared" si="393"/>
        <v>0</v>
      </c>
      <c r="BB251" s="85">
        <f t="shared" si="393"/>
        <v>0</v>
      </c>
      <c r="BC251" s="85">
        <f>BC149/BC$136</f>
        <v>0</v>
      </c>
      <c r="BD251" s="85">
        <f>BD149/BD$136</f>
        <v>0</v>
      </c>
      <c r="BF251" s="85">
        <v>0</v>
      </c>
      <c r="BG251" s="85">
        <v>1.7543859649122807E-3</v>
      </c>
      <c r="BH251" s="85">
        <v>1.7825311942959001E-3</v>
      </c>
      <c r="BI251" s="85">
        <v>2.8686173264486519E-3</v>
      </c>
      <c r="BK251" s="85">
        <v>4.0509259259259257E-3</v>
      </c>
      <c r="BL251" s="85">
        <v>4.5558086560364463E-3</v>
      </c>
      <c r="BM251" s="85">
        <v>4.6674445740956822E-3</v>
      </c>
      <c r="BN251" s="85">
        <v>4.5325779036827192E-3</v>
      </c>
    </row>
    <row r="252" spans="2:66" outlineLevel="2" x14ac:dyDescent="0.35">
      <c r="B252" s="52" t="s">
        <v>284</v>
      </c>
      <c r="C252" s="85">
        <v>0</v>
      </c>
      <c r="D252" s="85">
        <v>0</v>
      </c>
      <c r="E252" s="85">
        <v>0</v>
      </c>
      <c r="F252" s="85">
        <v>0</v>
      </c>
      <c r="H252" s="85">
        <v>0</v>
      </c>
      <c r="I252" s="85">
        <v>0</v>
      </c>
      <c r="J252" s="85">
        <v>0</v>
      </c>
      <c r="K252" s="85">
        <v>0</v>
      </c>
      <c r="M252" s="85">
        <v>0</v>
      </c>
      <c r="N252" s="85">
        <v>0</v>
      </c>
      <c r="O252" s="85">
        <v>0</v>
      </c>
      <c r="P252" s="85">
        <v>0</v>
      </c>
      <c r="Q252" s="30"/>
      <c r="R252" s="85">
        <v>0</v>
      </c>
      <c r="S252" s="85">
        <v>0</v>
      </c>
      <c r="T252" s="85">
        <v>0</v>
      </c>
      <c r="U252" s="85">
        <v>0</v>
      </c>
      <c r="W252" s="85">
        <v>0</v>
      </c>
      <c r="X252" s="85">
        <v>0</v>
      </c>
      <c r="Y252" s="85">
        <v>0</v>
      </c>
      <c r="Z252" s="85">
        <v>0</v>
      </c>
      <c r="AB252" s="85">
        <v>0</v>
      </c>
      <c r="AC252" s="85">
        <v>0</v>
      </c>
      <c r="AD252" s="85">
        <v>0</v>
      </c>
      <c r="AE252" s="85">
        <v>0</v>
      </c>
      <c r="AG252" s="85">
        <v>0</v>
      </c>
      <c r="AH252" s="85">
        <v>0</v>
      </c>
      <c r="AI252" s="85">
        <v>0</v>
      </c>
      <c r="AJ252" s="85">
        <v>0</v>
      </c>
      <c r="AL252" s="85">
        <v>0</v>
      </c>
      <c r="AM252" s="85">
        <v>0</v>
      </c>
      <c r="AN252" s="85">
        <v>0</v>
      </c>
      <c r="AO252" s="85">
        <v>0</v>
      </c>
      <c r="AQ252" s="85">
        <v>0</v>
      </c>
      <c r="AR252" s="85">
        <v>0</v>
      </c>
      <c r="AS252" s="85">
        <v>0</v>
      </c>
      <c r="AT252" s="85">
        <v>0</v>
      </c>
      <c r="AV252" s="85">
        <v>0</v>
      </c>
      <c r="AW252" s="85">
        <v>0</v>
      </c>
      <c r="AX252" s="85">
        <v>0</v>
      </c>
      <c r="AY252" s="85">
        <v>0</v>
      </c>
      <c r="BA252" s="85">
        <v>0</v>
      </c>
      <c r="BB252" s="85">
        <v>0</v>
      </c>
      <c r="BC252" s="85">
        <v>0</v>
      </c>
      <c r="BD252" s="85">
        <v>0</v>
      </c>
      <c r="BF252" s="85">
        <v>0</v>
      </c>
      <c r="BG252" s="85">
        <v>0</v>
      </c>
      <c r="BH252" s="85">
        <v>0</v>
      </c>
      <c r="BI252" s="85">
        <v>0</v>
      </c>
      <c r="BK252" s="85">
        <v>0</v>
      </c>
      <c r="BL252" s="85">
        <v>0</v>
      </c>
      <c r="BM252" s="85">
        <v>0</v>
      </c>
      <c r="BN252" s="85">
        <v>3.3994334277620396E-3</v>
      </c>
    </row>
    <row r="253" spans="2:66" outlineLevel="1" x14ac:dyDescent="0.35">
      <c r="B253" s="3" t="s">
        <v>10</v>
      </c>
      <c r="C253" s="84">
        <f>C151/$C$136</f>
        <v>0</v>
      </c>
      <c r="D253" s="84">
        <f>D151/$D$136</f>
        <v>0</v>
      </c>
      <c r="E253" s="84">
        <f>E151/$E$136</f>
        <v>0</v>
      </c>
      <c r="F253" s="84">
        <f>F151/$F$136</f>
        <v>0</v>
      </c>
      <c r="H253" s="84">
        <f t="shared" ref="H253:I257" si="407">H151/H$136</f>
        <v>0</v>
      </c>
      <c r="I253" s="84">
        <f t="shared" si="407"/>
        <v>0</v>
      </c>
      <c r="J253" s="84">
        <f>J151/$J$136</f>
        <v>0</v>
      </c>
      <c r="K253" s="84">
        <f>K151/$K$136</f>
        <v>0</v>
      </c>
      <c r="M253" s="84">
        <f>M151/$M$136</f>
        <v>0</v>
      </c>
      <c r="N253" s="84">
        <f t="shared" ref="N253:P257" si="408">N151/N$136</f>
        <v>7.7922077922077922E-3</v>
      </c>
      <c r="O253" s="84">
        <f t="shared" si="408"/>
        <v>1.2987012987012988E-2</v>
      </c>
      <c r="P253" s="84">
        <f t="shared" si="408"/>
        <v>1.3071895424836602E-2</v>
      </c>
      <c r="Q253" s="29"/>
      <c r="R253" s="84">
        <f t="shared" ref="R253:U257" si="409">R151/R$136</f>
        <v>1.5873015873015872E-2</v>
      </c>
      <c r="S253" s="84">
        <f t="shared" si="409"/>
        <v>1.4211886304909561E-2</v>
      </c>
      <c r="T253" s="84">
        <f t="shared" si="409"/>
        <v>1.3123359580052493E-2</v>
      </c>
      <c r="U253" s="84">
        <f t="shared" si="409"/>
        <v>1.5457788347205707E-2</v>
      </c>
      <c r="W253" s="84">
        <f t="shared" ref="W253:Z257" si="410">W151/W$136</f>
        <v>1.8583042973286876E-2</v>
      </c>
      <c r="X253" s="84">
        <f t="shared" si="410"/>
        <v>1.8285714285714287E-2</v>
      </c>
      <c r="Y253" s="84">
        <f t="shared" si="410"/>
        <v>2.1348314606741574E-2</v>
      </c>
      <c r="Z253" s="84">
        <f t="shared" si="410"/>
        <v>2.176278563656148E-2</v>
      </c>
      <c r="AB253" s="84">
        <f t="shared" ref="AB253:AE257" si="411">AB151/AB$136</f>
        <v>2.4271844660194174E-2</v>
      </c>
      <c r="AC253" s="84">
        <f t="shared" si="411"/>
        <v>2.6589595375722544E-2</v>
      </c>
      <c r="AD253" s="84">
        <f t="shared" si="411"/>
        <v>2.3446658851113716E-2</v>
      </c>
      <c r="AE253" s="84">
        <f t="shared" si="411"/>
        <v>2.1276595744680851E-2</v>
      </c>
      <c r="AG253" s="84">
        <f t="shared" ref="AG253:AJ257" si="412">AG151/AG$136</f>
        <v>1.9650655021834062E-2</v>
      </c>
      <c r="AH253" s="84">
        <f t="shared" si="412"/>
        <v>1.9782393669634024E-2</v>
      </c>
      <c r="AI253" s="84">
        <f t="shared" si="412"/>
        <v>1.0923535253227408E-2</v>
      </c>
      <c r="AJ253" s="84">
        <f t="shared" si="412"/>
        <v>1.021355617455896E-2</v>
      </c>
      <c r="AL253" s="84">
        <f t="shared" ref="AL253:AO257" si="413">AL151/AL$136</f>
        <v>1.2681159420289856E-2</v>
      </c>
      <c r="AM253" s="84">
        <f t="shared" si="413"/>
        <v>1.0682004930156122E-2</v>
      </c>
      <c r="AN253" s="84">
        <f t="shared" si="413"/>
        <v>1.0815307820299502E-2</v>
      </c>
      <c r="AO253" s="84">
        <f t="shared" si="413"/>
        <v>1.0606060606060607E-2</v>
      </c>
      <c r="AQ253" s="84">
        <f t="shared" ref="AQ253:AT257" si="414">AQ151/AQ$136</f>
        <v>1.0502625656414103E-2</v>
      </c>
      <c r="AR253" s="84">
        <f t="shared" si="414"/>
        <v>1.1470985155195682E-2</v>
      </c>
      <c r="AS253" s="84">
        <f t="shared" si="414"/>
        <v>1.5141087405368204E-2</v>
      </c>
      <c r="AT253" s="84">
        <f t="shared" si="414"/>
        <v>2.0448548812664908E-2</v>
      </c>
      <c r="AV253" s="84">
        <f t="shared" ref="AV253:AY257" si="415">AV151/AV$136</f>
        <v>2.360655737704918E-2</v>
      </c>
      <c r="AW253" s="84">
        <f t="shared" si="415"/>
        <v>2.8230865746549563E-2</v>
      </c>
      <c r="AX253" s="84">
        <f t="shared" si="415"/>
        <v>2.9224904701397714E-2</v>
      </c>
      <c r="AY253" s="84">
        <f t="shared" si="415"/>
        <v>2.8887523048555623E-2</v>
      </c>
      <c r="BA253" s="84">
        <f>BA151/BA$136</f>
        <v>3.1078610603290677E-2</v>
      </c>
      <c r="BB253" s="84">
        <f>BB151/BB$136</f>
        <v>3.4400948991696323E-2</v>
      </c>
      <c r="BC253" s="84">
        <f t="shared" ref="BC253:BD253" si="416">BC151/BC$136</f>
        <v>4.0167865707434053E-2</v>
      </c>
      <c r="BD253" s="84">
        <f t="shared" si="416"/>
        <v>3.69935408103347E-2</v>
      </c>
      <c r="BF253" s="84">
        <v>3.7701974865350089E-2</v>
      </c>
      <c r="BG253" s="84">
        <v>3.7426900584795322E-2</v>
      </c>
      <c r="BH253" s="84">
        <v>3.9809863339275102E-2</v>
      </c>
      <c r="BI253" s="84">
        <v>3.9586919104991396E-2</v>
      </c>
      <c r="BK253" s="84">
        <v>4.2824074074074077E-2</v>
      </c>
      <c r="BL253" s="84">
        <v>4.6697038724373578E-2</v>
      </c>
      <c r="BM253" s="84">
        <v>4.9008168028004666E-2</v>
      </c>
      <c r="BN253" s="84">
        <v>5.5524079320113315E-2</v>
      </c>
    </row>
    <row r="254" spans="2:66" outlineLevel="2" x14ac:dyDescent="0.35">
      <c r="B254" s="2" t="s">
        <v>11</v>
      </c>
      <c r="C254" s="85">
        <f>C152/$C$136</f>
        <v>0</v>
      </c>
      <c r="D254" s="85">
        <f>D152/$D$136</f>
        <v>0</v>
      </c>
      <c r="E254" s="85">
        <f>E152/$E$136</f>
        <v>0</v>
      </c>
      <c r="F254" s="85">
        <f>F152/$F$136</f>
        <v>0</v>
      </c>
      <c r="H254" s="85">
        <f t="shared" si="407"/>
        <v>0</v>
      </c>
      <c r="I254" s="85">
        <f t="shared" si="407"/>
        <v>0</v>
      </c>
      <c r="J254" s="85">
        <f>J152/J$136</f>
        <v>0</v>
      </c>
      <c r="K254" s="85">
        <f>K152/$K$136</f>
        <v>0</v>
      </c>
      <c r="M254" s="85">
        <f>M152/$M$136</f>
        <v>0</v>
      </c>
      <c r="N254" s="85">
        <f t="shared" si="408"/>
        <v>0</v>
      </c>
      <c r="O254" s="85">
        <f t="shared" si="408"/>
        <v>0</v>
      </c>
      <c r="P254" s="85">
        <f t="shared" si="408"/>
        <v>0</v>
      </c>
      <c r="Q254" s="30"/>
      <c r="R254" s="85">
        <f t="shared" si="409"/>
        <v>3.1746031746031746E-3</v>
      </c>
      <c r="S254" s="85">
        <f t="shared" si="409"/>
        <v>2.5839793281653748E-3</v>
      </c>
      <c r="T254" s="85">
        <f t="shared" si="409"/>
        <v>2.6246719160104987E-3</v>
      </c>
      <c r="U254" s="85">
        <f t="shared" si="409"/>
        <v>2.3781212841854932E-3</v>
      </c>
      <c r="W254" s="85">
        <f t="shared" si="410"/>
        <v>5.8072009291521487E-3</v>
      </c>
      <c r="X254" s="85">
        <f t="shared" si="410"/>
        <v>5.7142857142857143E-3</v>
      </c>
      <c r="Y254" s="85">
        <f t="shared" si="410"/>
        <v>5.6179775280898875E-3</v>
      </c>
      <c r="Z254" s="85">
        <f t="shared" si="410"/>
        <v>8.7051142546245922E-3</v>
      </c>
      <c r="AB254" s="85">
        <f t="shared" si="411"/>
        <v>9.7087378640776691E-3</v>
      </c>
      <c r="AC254" s="85">
        <f t="shared" si="411"/>
        <v>1.2716763005780347E-2</v>
      </c>
      <c r="AD254" s="85">
        <f t="shared" si="411"/>
        <v>1.0550996483001172E-2</v>
      </c>
      <c r="AE254" s="85">
        <f t="shared" si="411"/>
        <v>7.8387458006718928E-3</v>
      </c>
      <c r="AG254" s="85">
        <f t="shared" si="412"/>
        <v>7.6419213973799123E-3</v>
      </c>
      <c r="AH254" s="85">
        <f t="shared" si="412"/>
        <v>9.8911968348170121E-3</v>
      </c>
      <c r="AI254" s="85">
        <f t="shared" si="412"/>
        <v>5.9582919563058593E-3</v>
      </c>
      <c r="AJ254" s="85">
        <f t="shared" si="412"/>
        <v>5.5710306406685237E-3</v>
      </c>
      <c r="AL254" s="85">
        <f t="shared" si="413"/>
        <v>8.152173913043478E-3</v>
      </c>
      <c r="AM254" s="85">
        <f t="shared" si="413"/>
        <v>6.5735414954806899E-3</v>
      </c>
      <c r="AN254" s="85">
        <f t="shared" si="413"/>
        <v>6.6555740432612314E-3</v>
      </c>
      <c r="AO254" s="85">
        <f t="shared" si="413"/>
        <v>6.8181818181818179E-3</v>
      </c>
      <c r="AQ254" s="85">
        <f t="shared" si="414"/>
        <v>6.7516879219804947E-3</v>
      </c>
      <c r="AR254" s="85">
        <f t="shared" si="414"/>
        <v>6.0728744939271256E-3</v>
      </c>
      <c r="AS254" s="85">
        <f t="shared" si="414"/>
        <v>8.9470061940812116E-3</v>
      </c>
      <c r="AT254" s="85">
        <f t="shared" si="414"/>
        <v>9.8944591029023754E-3</v>
      </c>
      <c r="AV254" s="85">
        <f t="shared" si="415"/>
        <v>9.8360655737704927E-3</v>
      </c>
      <c r="AW254" s="85">
        <f t="shared" si="415"/>
        <v>9.4102885821831864E-3</v>
      </c>
      <c r="AX254" s="85">
        <f t="shared" si="415"/>
        <v>9.5298602287166457E-3</v>
      </c>
      <c r="AY254" s="85">
        <f t="shared" si="415"/>
        <v>9.2194222495390298E-3</v>
      </c>
      <c r="BA254" s="85">
        <f>BA152/BA$136</f>
        <v>9.140767824497258E-3</v>
      </c>
      <c r="BB254" s="85">
        <f>BB152/BB$136</f>
        <v>8.8967971530249119E-3</v>
      </c>
      <c r="BC254" s="85">
        <f t="shared" ref="BC254:BD254" si="417">BC152/BC$136</f>
        <v>9.5923261390887284E-3</v>
      </c>
      <c r="BD254" s="85">
        <f t="shared" si="417"/>
        <v>7.046388725778039E-3</v>
      </c>
      <c r="BF254" s="85">
        <v>7.1813285457809697E-3</v>
      </c>
      <c r="BG254" s="85">
        <v>7.0175438596491229E-3</v>
      </c>
      <c r="BH254" s="85">
        <v>7.1301247771836003E-3</v>
      </c>
      <c r="BI254" s="85">
        <v>7.4584050487664947E-3</v>
      </c>
      <c r="BK254" s="85">
        <v>1.0416666666666666E-2</v>
      </c>
      <c r="BL254" s="85">
        <v>1.0250569476082005E-2</v>
      </c>
      <c r="BM254" s="85">
        <v>1.0501750291715286E-2</v>
      </c>
      <c r="BN254" s="85">
        <v>1.0198300283286119E-2</v>
      </c>
    </row>
    <row r="255" spans="2:66" outlineLevel="2" x14ac:dyDescent="0.35">
      <c r="B255" s="2" t="s">
        <v>12</v>
      </c>
      <c r="C255" s="85">
        <f>C153/$C$136</f>
        <v>0</v>
      </c>
      <c r="D255" s="85">
        <f>D153/$D$136</f>
        <v>0</v>
      </c>
      <c r="E255" s="85">
        <f>E153/$E$136</f>
        <v>0</v>
      </c>
      <c r="F255" s="85">
        <f>F153/$F$136</f>
        <v>0</v>
      </c>
      <c r="H255" s="85">
        <f t="shared" si="407"/>
        <v>0</v>
      </c>
      <c r="I255" s="85">
        <f t="shared" si="407"/>
        <v>0</v>
      </c>
      <c r="J255" s="85">
        <f>J153/J$136</f>
        <v>0</v>
      </c>
      <c r="K255" s="85">
        <f>K153/$K$136</f>
        <v>0</v>
      </c>
      <c r="M255" s="85">
        <f>M153/$M$136</f>
        <v>0</v>
      </c>
      <c r="N255" s="85">
        <f t="shared" si="408"/>
        <v>7.7922077922077922E-3</v>
      </c>
      <c r="O255" s="85">
        <f t="shared" si="408"/>
        <v>1.2987012987012988E-2</v>
      </c>
      <c r="P255" s="85">
        <f t="shared" si="408"/>
        <v>1.3071895424836602E-2</v>
      </c>
      <c r="Q255" s="30"/>
      <c r="R255" s="85">
        <f t="shared" si="409"/>
        <v>1.2698412698412698E-2</v>
      </c>
      <c r="S255" s="85">
        <f t="shared" si="409"/>
        <v>1.1627906976744186E-2</v>
      </c>
      <c r="T255" s="85">
        <f t="shared" si="409"/>
        <v>1.0498687664041995E-2</v>
      </c>
      <c r="U255" s="85">
        <f t="shared" si="409"/>
        <v>1.3079667063020214E-2</v>
      </c>
      <c r="W255" s="85">
        <f t="shared" si="410"/>
        <v>1.2775842044134728E-2</v>
      </c>
      <c r="X255" s="85">
        <f t="shared" si="410"/>
        <v>1.2571428571428572E-2</v>
      </c>
      <c r="Y255" s="85">
        <f t="shared" si="410"/>
        <v>1.5730337078651686E-2</v>
      </c>
      <c r="Z255" s="85">
        <f t="shared" si="410"/>
        <v>1.3057671381936888E-2</v>
      </c>
      <c r="AB255" s="85">
        <f t="shared" si="411"/>
        <v>1.4563106796116505E-2</v>
      </c>
      <c r="AC255" s="85">
        <f t="shared" si="411"/>
        <v>1.3872832369942197E-2</v>
      </c>
      <c r="AD255" s="85">
        <f t="shared" si="411"/>
        <v>1.2895662368112544E-2</v>
      </c>
      <c r="AE255" s="85">
        <f t="shared" si="411"/>
        <v>1.3437849944008958E-2</v>
      </c>
      <c r="AG255" s="85">
        <f t="shared" si="412"/>
        <v>1.2008733624454149E-2</v>
      </c>
      <c r="AH255" s="85">
        <f t="shared" si="412"/>
        <v>9.8911968348170121E-3</v>
      </c>
      <c r="AI255" s="85">
        <f t="shared" si="412"/>
        <v>4.9652432969215492E-3</v>
      </c>
      <c r="AJ255" s="85">
        <f t="shared" si="412"/>
        <v>4.642525533890436E-3</v>
      </c>
      <c r="AL255" s="85">
        <f t="shared" si="413"/>
        <v>4.528985507246377E-3</v>
      </c>
      <c r="AM255" s="85">
        <f t="shared" si="413"/>
        <v>4.1084634346754316E-3</v>
      </c>
      <c r="AN255" s="85">
        <f t="shared" si="413"/>
        <v>4.1597337770382693E-3</v>
      </c>
      <c r="AO255" s="85">
        <f t="shared" si="413"/>
        <v>3.787878787878788E-3</v>
      </c>
      <c r="AQ255" s="85">
        <f t="shared" si="414"/>
        <v>3.7509377344336083E-3</v>
      </c>
      <c r="AR255" s="85">
        <f t="shared" si="414"/>
        <v>5.3981106612685558E-3</v>
      </c>
      <c r="AS255" s="85">
        <f t="shared" si="414"/>
        <v>6.1940812112869928E-3</v>
      </c>
      <c r="AT255" s="85">
        <f t="shared" si="414"/>
        <v>7.2559366754617414E-3</v>
      </c>
      <c r="AV255" s="85">
        <f t="shared" si="415"/>
        <v>7.8688524590163934E-3</v>
      </c>
      <c r="AW255" s="85">
        <f t="shared" si="415"/>
        <v>1.2547051442910916E-2</v>
      </c>
      <c r="AX255" s="85">
        <f t="shared" si="415"/>
        <v>1.3341804320203304E-2</v>
      </c>
      <c r="AY255" s="85">
        <f t="shared" si="415"/>
        <v>1.3521819299323909E-2</v>
      </c>
      <c r="BA255" s="85">
        <f>BA153/BA$136</f>
        <v>1.2797074954296161E-2</v>
      </c>
      <c r="BB255" s="85">
        <f t="shared" ref="BB255:BC255" si="418">BB153/BB$136</f>
        <v>1.542111506524318E-2</v>
      </c>
      <c r="BC255" s="85">
        <f t="shared" si="418"/>
        <v>2.0383693045563551E-2</v>
      </c>
      <c r="BD255" s="85">
        <f t="shared" ref="BD255" si="419">BD153/BD$136</f>
        <v>1.996476805637111E-2</v>
      </c>
      <c r="BF255" s="85">
        <v>2.0347097546379412E-2</v>
      </c>
      <c r="BG255" s="85">
        <v>1.9883040935672516E-2</v>
      </c>
      <c r="BH255" s="85">
        <v>2.0796197266785502E-2</v>
      </c>
      <c r="BI255" s="85">
        <v>2.0080321285140562E-2</v>
      </c>
      <c r="BK255" s="85">
        <v>2.0254629629629629E-2</v>
      </c>
      <c r="BL255" s="85">
        <v>1.9931662870159454E-2</v>
      </c>
      <c r="BM255" s="85">
        <v>2.0420070011668612E-2</v>
      </c>
      <c r="BN255" s="85">
        <v>2.3229461756373939E-2</v>
      </c>
    </row>
    <row r="256" spans="2:66" outlineLevel="2" x14ac:dyDescent="0.35">
      <c r="B256" s="2" t="s">
        <v>13</v>
      </c>
      <c r="C256" s="85">
        <f>C154/$C$136</f>
        <v>0</v>
      </c>
      <c r="D256" s="85">
        <f>D154/$D$136</f>
        <v>0</v>
      </c>
      <c r="E256" s="85">
        <f>E154/$E$136</f>
        <v>0</v>
      </c>
      <c r="F256" s="85">
        <f>F154/$F$136</f>
        <v>0</v>
      </c>
      <c r="H256" s="85">
        <f t="shared" si="407"/>
        <v>0</v>
      </c>
      <c r="I256" s="85">
        <f t="shared" si="407"/>
        <v>0</v>
      </c>
      <c r="J256" s="85">
        <f>J154/J$136</f>
        <v>0</v>
      </c>
      <c r="K256" s="85">
        <f>K154/$K$136</f>
        <v>0</v>
      </c>
      <c r="M256" s="85">
        <f>M154/$M$136</f>
        <v>0</v>
      </c>
      <c r="N256" s="85">
        <f t="shared" si="408"/>
        <v>0</v>
      </c>
      <c r="O256" s="85">
        <f t="shared" si="408"/>
        <v>0</v>
      </c>
      <c r="P256" s="85">
        <f t="shared" si="408"/>
        <v>0</v>
      </c>
      <c r="Q256" s="30"/>
      <c r="R256" s="85">
        <f t="shared" si="409"/>
        <v>0</v>
      </c>
      <c r="S256" s="85">
        <f t="shared" si="409"/>
        <v>0</v>
      </c>
      <c r="T256" s="85">
        <f t="shared" si="409"/>
        <v>0</v>
      </c>
      <c r="U256" s="85">
        <f t="shared" si="409"/>
        <v>0</v>
      </c>
      <c r="W256" s="85">
        <f t="shared" si="410"/>
        <v>0</v>
      </c>
      <c r="X256" s="85">
        <f t="shared" si="410"/>
        <v>0</v>
      </c>
      <c r="Y256" s="85">
        <f t="shared" si="410"/>
        <v>0</v>
      </c>
      <c r="Z256" s="85">
        <f t="shared" si="410"/>
        <v>0</v>
      </c>
      <c r="AB256" s="85">
        <f t="shared" si="411"/>
        <v>0</v>
      </c>
      <c r="AC256" s="85">
        <f t="shared" si="411"/>
        <v>0</v>
      </c>
      <c r="AD256" s="85">
        <f t="shared" si="411"/>
        <v>0</v>
      </c>
      <c r="AE256" s="85">
        <f t="shared" si="411"/>
        <v>0</v>
      </c>
      <c r="AG256" s="85">
        <f t="shared" si="412"/>
        <v>0</v>
      </c>
      <c r="AH256" s="85">
        <f t="shared" si="412"/>
        <v>0</v>
      </c>
      <c r="AI256" s="85">
        <f t="shared" si="412"/>
        <v>0</v>
      </c>
      <c r="AJ256" s="85">
        <f t="shared" si="412"/>
        <v>0</v>
      </c>
      <c r="AL256" s="85">
        <f t="shared" si="413"/>
        <v>0</v>
      </c>
      <c r="AM256" s="85">
        <f t="shared" si="413"/>
        <v>0</v>
      </c>
      <c r="AN256" s="85">
        <f t="shared" si="413"/>
        <v>0</v>
      </c>
      <c r="AO256" s="85">
        <f t="shared" si="413"/>
        <v>0</v>
      </c>
      <c r="AQ256" s="85">
        <f t="shared" si="414"/>
        <v>0</v>
      </c>
      <c r="AR256" s="85">
        <f t="shared" si="414"/>
        <v>0</v>
      </c>
      <c r="AS256" s="85">
        <f t="shared" si="414"/>
        <v>0</v>
      </c>
      <c r="AT256" s="85">
        <f t="shared" si="414"/>
        <v>3.2981530343007917E-3</v>
      </c>
      <c r="AV256" s="85">
        <f t="shared" si="415"/>
        <v>5.9016393442622951E-3</v>
      </c>
      <c r="AW256" s="85">
        <f t="shared" si="415"/>
        <v>6.2735257214554582E-3</v>
      </c>
      <c r="AX256" s="85">
        <f t="shared" si="415"/>
        <v>6.3532401524777635E-3</v>
      </c>
      <c r="AY256" s="85">
        <f t="shared" si="415"/>
        <v>6.1462814996926856E-3</v>
      </c>
      <c r="BA256" s="85">
        <f>BA154/BA$136</f>
        <v>9.140767824497258E-3</v>
      </c>
      <c r="BB256" s="85">
        <f t="shared" ref="BB256:BD257" si="420">BB154/BB$136</f>
        <v>1.0083036773428233E-2</v>
      </c>
      <c r="BC256" s="85">
        <f t="shared" si="420"/>
        <v>1.0191846522781775E-2</v>
      </c>
      <c r="BD256" s="85">
        <f t="shared" si="420"/>
        <v>9.982384028185555E-3</v>
      </c>
      <c r="BF256" s="85">
        <v>1.0173548773189706E-2</v>
      </c>
      <c r="BG256" s="85">
        <v>1.0526315789473684E-2</v>
      </c>
      <c r="BH256" s="85">
        <v>1.0101010101010102E-2</v>
      </c>
      <c r="BI256" s="85">
        <v>1.0327022375215147E-2</v>
      </c>
      <c r="BK256" s="85">
        <v>1.0416666666666666E-2</v>
      </c>
      <c r="BL256" s="85">
        <v>1.1389521640091117E-2</v>
      </c>
      <c r="BM256" s="85">
        <v>1.2252042007001166E-2</v>
      </c>
      <c r="BN256" s="85">
        <v>1.3597733711048159E-2</v>
      </c>
    </row>
    <row r="257" spans="2:66" outlineLevel="2" x14ac:dyDescent="0.35">
      <c r="B257" s="52" t="s">
        <v>261</v>
      </c>
      <c r="C257" s="85">
        <f>C155/$C$136</f>
        <v>0</v>
      </c>
      <c r="D257" s="85">
        <f>D155/$D$136</f>
        <v>0</v>
      </c>
      <c r="E257" s="85">
        <f>E155/$E$136</f>
        <v>0</v>
      </c>
      <c r="F257" s="85">
        <f>F155/$F$136</f>
        <v>0</v>
      </c>
      <c r="H257" s="85">
        <f t="shared" si="407"/>
        <v>0</v>
      </c>
      <c r="I257" s="85">
        <f t="shared" si="407"/>
        <v>0</v>
      </c>
      <c r="J257" s="85">
        <f>J155/J$136</f>
        <v>0</v>
      </c>
      <c r="K257" s="85">
        <f>K155/$K$136</f>
        <v>0</v>
      </c>
      <c r="M257" s="85">
        <f>M155/$M$136</f>
        <v>0</v>
      </c>
      <c r="N257" s="85">
        <f t="shared" si="408"/>
        <v>0</v>
      </c>
      <c r="O257" s="85">
        <f t="shared" si="408"/>
        <v>0</v>
      </c>
      <c r="P257" s="85">
        <f t="shared" si="408"/>
        <v>0</v>
      </c>
      <c r="Q257" s="30"/>
      <c r="R257" s="85">
        <f t="shared" si="409"/>
        <v>0</v>
      </c>
      <c r="S257" s="85">
        <f t="shared" si="409"/>
        <v>0</v>
      </c>
      <c r="T257" s="85">
        <f t="shared" si="409"/>
        <v>0</v>
      </c>
      <c r="U257" s="85">
        <f t="shared" si="409"/>
        <v>0</v>
      </c>
      <c r="W257" s="85">
        <f t="shared" si="410"/>
        <v>0</v>
      </c>
      <c r="X257" s="85">
        <f t="shared" si="410"/>
        <v>0</v>
      </c>
      <c r="Y257" s="85">
        <f t="shared" si="410"/>
        <v>0</v>
      </c>
      <c r="Z257" s="85">
        <f t="shared" si="410"/>
        <v>0</v>
      </c>
      <c r="AB257" s="85">
        <f t="shared" si="411"/>
        <v>0</v>
      </c>
      <c r="AC257" s="85">
        <f t="shared" si="411"/>
        <v>0</v>
      </c>
      <c r="AD257" s="85">
        <f t="shared" si="411"/>
        <v>0</v>
      </c>
      <c r="AE257" s="85">
        <f t="shared" si="411"/>
        <v>0</v>
      </c>
      <c r="AG257" s="85">
        <f t="shared" si="412"/>
        <v>0</v>
      </c>
      <c r="AH257" s="85">
        <f t="shared" si="412"/>
        <v>0</v>
      </c>
      <c r="AI257" s="85">
        <f t="shared" si="412"/>
        <v>0</v>
      </c>
      <c r="AJ257" s="85">
        <f t="shared" si="412"/>
        <v>0</v>
      </c>
      <c r="AL257" s="85">
        <f t="shared" si="413"/>
        <v>0</v>
      </c>
      <c r="AM257" s="85">
        <f t="shared" si="413"/>
        <v>0</v>
      </c>
      <c r="AN257" s="85">
        <f t="shared" si="413"/>
        <v>0</v>
      </c>
      <c r="AO257" s="85">
        <f t="shared" si="413"/>
        <v>0</v>
      </c>
      <c r="AQ257" s="85">
        <f t="shared" si="414"/>
        <v>0</v>
      </c>
      <c r="AR257" s="85">
        <f t="shared" si="414"/>
        <v>0</v>
      </c>
      <c r="AS257" s="85">
        <f t="shared" si="414"/>
        <v>0</v>
      </c>
      <c r="AT257" s="85">
        <f t="shared" si="414"/>
        <v>0</v>
      </c>
      <c r="AV257" s="85">
        <f t="shared" si="415"/>
        <v>0</v>
      </c>
      <c r="AW257" s="85">
        <f t="shared" si="415"/>
        <v>0</v>
      </c>
      <c r="AX257" s="85">
        <f t="shared" si="415"/>
        <v>0</v>
      </c>
      <c r="AY257" s="85">
        <f t="shared" si="415"/>
        <v>0</v>
      </c>
      <c r="BA257" s="85">
        <f>BA155/BA$136</f>
        <v>0</v>
      </c>
      <c r="BB257" s="85">
        <f t="shared" si="420"/>
        <v>0</v>
      </c>
      <c r="BC257" s="85">
        <f t="shared" si="420"/>
        <v>0</v>
      </c>
      <c r="BD257" s="85">
        <f t="shared" si="420"/>
        <v>0</v>
      </c>
      <c r="BF257" s="85">
        <v>0</v>
      </c>
      <c r="BG257" s="85">
        <v>0</v>
      </c>
      <c r="BH257" s="85">
        <v>1.7825311942959001E-3</v>
      </c>
      <c r="BI257" s="85">
        <v>1.7211703958691911E-3</v>
      </c>
      <c r="BK257" s="85">
        <v>1.736111111111111E-3</v>
      </c>
      <c r="BL257" s="85">
        <v>5.1252847380410024E-3</v>
      </c>
      <c r="BM257" s="85">
        <v>5.2508751458576431E-3</v>
      </c>
      <c r="BN257" s="85">
        <v>7.9320113314447598E-3</v>
      </c>
    </row>
    <row r="258" spans="2:66" outlineLevel="2" x14ac:dyDescent="0.35">
      <c r="B258" s="52" t="s">
        <v>280</v>
      </c>
      <c r="C258" s="85">
        <v>0</v>
      </c>
      <c r="D258" s="85">
        <v>0</v>
      </c>
      <c r="E258" s="85">
        <v>0</v>
      </c>
      <c r="F258" s="85">
        <v>0</v>
      </c>
      <c r="H258" s="85">
        <v>0</v>
      </c>
      <c r="I258" s="85">
        <v>0</v>
      </c>
      <c r="J258" s="85">
        <v>0</v>
      </c>
      <c r="K258" s="85">
        <v>0</v>
      </c>
      <c r="M258" s="85">
        <v>0</v>
      </c>
      <c r="N258" s="85">
        <v>0</v>
      </c>
      <c r="O258" s="85">
        <v>0</v>
      </c>
      <c r="P258" s="85">
        <v>0</v>
      </c>
      <c r="Q258" s="30"/>
      <c r="R258" s="85">
        <v>0</v>
      </c>
      <c r="S258" s="85">
        <v>0</v>
      </c>
      <c r="T258" s="85">
        <v>0</v>
      </c>
      <c r="U258" s="85">
        <v>0</v>
      </c>
      <c r="W258" s="85">
        <v>0</v>
      </c>
      <c r="X258" s="85">
        <v>0</v>
      </c>
      <c r="Y258" s="85">
        <v>0</v>
      </c>
      <c r="Z258" s="85">
        <v>0</v>
      </c>
      <c r="AB258" s="85">
        <v>0</v>
      </c>
      <c r="AC258" s="85">
        <v>0</v>
      </c>
      <c r="AD258" s="85">
        <v>0</v>
      </c>
      <c r="AE258" s="85">
        <v>0</v>
      </c>
      <c r="AG258" s="85">
        <v>0</v>
      </c>
      <c r="AH258" s="85">
        <v>0</v>
      </c>
      <c r="AI258" s="85">
        <v>0</v>
      </c>
      <c r="AJ258" s="85">
        <v>0</v>
      </c>
      <c r="AL258" s="85">
        <v>0</v>
      </c>
      <c r="AM258" s="85">
        <v>0</v>
      </c>
      <c r="AN258" s="85">
        <v>0</v>
      </c>
      <c r="AO258" s="85">
        <v>0</v>
      </c>
      <c r="AQ258" s="85">
        <v>0</v>
      </c>
      <c r="AR258" s="85">
        <v>0</v>
      </c>
      <c r="AS258" s="85">
        <v>0</v>
      </c>
      <c r="AT258" s="85">
        <v>0</v>
      </c>
      <c r="AV258" s="85">
        <v>0</v>
      </c>
      <c r="AW258" s="85">
        <v>0</v>
      </c>
      <c r="AX258" s="85">
        <v>0</v>
      </c>
      <c r="AY258" s="85">
        <v>0</v>
      </c>
      <c r="BA258" s="85">
        <v>0</v>
      </c>
      <c r="BB258" s="85">
        <v>0</v>
      </c>
      <c r="BC258" s="85">
        <v>0</v>
      </c>
      <c r="BD258" s="85">
        <v>0</v>
      </c>
      <c r="BF258" s="85">
        <v>0</v>
      </c>
      <c r="BG258" s="85">
        <v>0</v>
      </c>
      <c r="BH258" s="85">
        <v>0</v>
      </c>
      <c r="BI258" s="85">
        <v>0</v>
      </c>
      <c r="BK258" s="85">
        <v>0</v>
      </c>
      <c r="BL258" s="85">
        <v>0</v>
      </c>
      <c r="BM258" s="85">
        <v>5.8343057176196028E-4</v>
      </c>
      <c r="BN258" s="85">
        <v>5.6657223796033991E-4</v>
      </c>
    </row>
    <row r="259" spans="2:66" outlineLevel="1" x14ac:dyDescent="0.35">
      <c r="B259" s="3" t="s">
        <v>17</v>
      </c>
      <c r="C259" s="84">
        <f t="shared" ref="C259:C267" si="421">C157/$C$136</f>
        <v>0</v>
      </c>
      <c r="D259" s="84">
        <f t="shared" ref="D259:D267" si="422">D157/$D$136</f>
        <v>0</v>
      </c>
      <c r="E259" s="84">
        <f t="shared" ref="E259:E267" si="423">E157/$E$136</f>
        <v>0</v>
      </c>
      <c r="F259" s="84">
        <f t="shared" ref="F259:F267" si="424">F157/$F$136</f>
        <v>0</v>
      </c>
      <c r="H259" s="84">
        <f>H157/$J$136</f>
        <v>0</v>
      </c>
      <c r="I259" s="84">
        <f>I157/$J$136</f>
        <v>0</v>
      </c>
      <c r="J259" s="84">
        <f>J157/$J$136</f>
        <v>0</v>
      </c>
      <c r="K259" s="84">
        <f t="shared" ref="K259:K267" si="425">K157/$K$136</f>
        <v>0</v>
      </c>
      <c r="M259" s="84">
        <f t="shared" ref="M259:M267" si="426">M157/$M$136</f>
        <v>0</v>
      </c>
      <c r="N259" s="84">
        <f t="shared" ref="N259:P267" si="427">N157/N$136</f>
        <v>0</v>
      </c>
      <c r="O259" s="84">
        <f t="shared" si="427"/>
        <v>0</v>
      </c>
      <c r="P259" s="84">
        <f t="shared" si="427"/>
        <v>0</v>
      </c>
      <c r="Q259" s="29"/>
      <c r="R259" s="84">
        <f t="shared" ref="R259:U267" si="428">R157/R$136</f>
        <v>0</v>
      </c>
      <c r="S259" s="84">
        <f t="shared" si="428"/>
        <v>0</v>
      </c>
      <c r="T259" s="84">
        <f t="shared" si="428"/>
        <v>0</v>
      </c>
      <c r="U259" s="84">
        <f t="shared" si="428"/>
        <v>0</v>
      </c>
      <c r="W259" s="84">
        <f t="shared" ref="W259:Z267" si="429">W157/W$136</f>
        <v>0</v>
      </c>
      <c r="X259" s="84">
        <f t="shared" si="429"/>
        <v>0</v>
      </c>
      <c r="Y259" s="84">
        <f t="shared" si="429"/>
        <v>0</v>
      </c>
      <c r="Z259" s="84">
        <f t="shared" si="429"/>
        <v>0</v>
      </c>
      <c r="AB259" s="84">
        <f t="shared" ref="AB259:AE267" si="430">AB157/AB$136</f>
        <v>0</v>
      </c>
      <c r="AC259" s="84">
        <f t="shared" si="430"/>
        <v>0</v>
      </c>
      <c r="AD259" s="84">
        <f t="shared" si="430"/>
        <v>0</v>
      </c>
      <c r="AE259" s="84">
        <f t="shared" si="430"/>
        <v>0</v>
      </c>
      <c r="AG259" s="84">
        <f t="shared" ref="AG259:AJ267" si="431">AG157/AG$136</f>
        <v>0</v>
      </c>
      <c r="AH259" s="84">
        <f t="shared" si="431"/>
        <v>0</v>
      </c>
      <c r="AI259" s="84">
        <f t="shared" si="431"/>
        <v>0</v>
      </c>
      <c r="AJ259" s="84">
        <f t="shared" si="431"/>
        <v>0</v>
      </c>
      <c r="AL259" s="84">
        <f t="shared" ref="AL259:AO267" si="432">AL157/AL$136</f>
        <v>0</v>
      </c>
      <c r="AM259" s="84">
        <f t="shared" si="432"/>
        <v>0</v>
      </c>
      <c r="AN259" s="84">
        <f t="shared" si="432"/>
        <v>0</v>
      </c>
      <c r="AO259" s="84">
        <f t="shared" si="432"/>
        <v>0</v>
      </c>
      <c r="AQ259" s="84">
        <f t="shared" ref="AQ259:AT267" si="433">AQ157/AQ$136</f>
        <v>0</v>
      </c>
      <c r="AR259" s="84">
        <f t="shared" si="433"/>
        <v>0</v>
      </c>
      <c r="AS259" s="84">
        <f t="shared" si="433"/>
        <v>6.8823124569855469E-4</v>
      </c>
      <c r="AT259" s="84">
        <f t="shared" si="433"/>
        <v>2.6385224274406332E-3</v>
      </c>
      <c r="AV259" s="84">
        <f t="shared" ref="AV259:AY267" si="434">AV157/AV$136</f>
        <v>3.9344262295081967E-3</v>
      </c>
      <c r="AW259" s="84">
        <f t="shared" si="434"/>
        <v>4.3914680050188204E-3</v>
      </c>
      <c r="AX259" s="84">
        <f t="shared" si="434"/>
        <v>6.3532401524777635E-3</v>
      </c>
      <c r="AY259" s="84">
        <f t="shared" si="434"/>
        <v>7.3755377996312229E-3</v>
      </c>
      <c r="BA259" s="84">
        <f t="shared" ref="BA259:BA267" si="435">BA157/BA$136</f>
        <v>7.9219987812309562E-3</v>
      </c>
      <c r="BB259" s="84">
        <f t="shared" ref="BB259:BC259" si="436">BB157/BB$136</f>
        <v>8.8967971530249119E-3</v>
      </c>
      <c r="BC259" s="84">
        <f t="shared" si="436"/>
        <v>9.5923261390887284E-3</v>
      </c>
      <c r="BD259" s="84">
        <f t="shared" ref="BD259" si="437">BD157/BD$136</f>
        <v>9.3951849677040514E-3</v>
      </c>
      <c r="BF259" s="84">
        <v>1.0771992818671455E-2</v>
      </c>
      <c r="BG259" s="84">
        <v>1.1111111111111112E-2</v>
      </c>
      <c r="BH259" s="84">
        <v>1.1883541295306001E-2</v>
      </c>
      <c r="BI259" s="84">
        <v>1.1474469305794608E-2</v>
      </c>
      <c r="BK259" s="84">
        <v>1.1574074074074073E-2</v>
      </c>
      <c r="BL259" s="84">
        <v>1.1389521640091117E-2</v>
      </c>
      <c r="BM259" s="84">
        <v>1.1668611435239206E-2</v>
      </c>
      <c r="BN259" s="84">
        <v>1.1331444759206799E-2</v>
      </c>
    </row>
    <row r="260" spans="2:66" outlineLevel="2" x14ac:dyDescent="0.35">
      <c r="B260" s="2" t="s">
        <v>18</v>
      </c>
      <c r="C260" s="85">
        <f t="shared" si="421"/>
        <v>0</v>
      </c>
      <c r="D260" s="85">
        <f t="shared" si="422"/>
        <v>0</v>
      </c>
      <c r="E260" s="85">
        <f t="shared" si="423"/>
        <v>0</v>
      </c>
      <c r="F260" s="85">
        <f t="shared" si="424"/>
        <v>0</v>
      </c>
      <c r="H260" s="85">
        <f t="shared" ref="H260:J261" si="438">H158/H$136</f>
        <v>0</v>
      </c>
      <c r="I260" s="85">
        <f t="shared" si="438"/>
        <v>0</v>
      </c>
      <c r="J260" s="85">
        <f t="shared" si="438"/>
        <v>0</v>
      </c>
      <c r="K260" s="85">
        <f t="shared" si="425"/>
        <v>0</v>
      </c>
      <c r="M260" s="85">
        <f t="shared" si="426"/>
        <v>0</v>
      </c>
      <c r="N260" s="85">
        <f t="shared" si="427"/>
        <v>0</v>
      </c>
      <c r="O260" s="85">
        <f t="shared" si="427"/>
        <v>0</v>
      </c>
      <c r="P260" s="85">
        <f t="shared" si="427"/>
        <v>0</v>
      </c>
      <c r="Q260" s="30"/>
      <c r="R260" s="85">
        <f t="shared" si="428"/>
        <v>0</v>
      </c>
      <c r="S260" s="85">
        <f t="shared" si="428"/>
        <v>0</v>
      </c>
      <c r="T260" s="85">
        <f t="shared" si="428"/>
        <v>0</v>
      </c>
      <c r="U260" s="85">
        <f t="shared" si="428"/>
        <v>0</v>
      </c>
      <c r="W260" s="85">
        <f t="shared" si="429"/>
        <v>0</v>
      </c>
      <c r="X260" s="85">
        <f t="shared" si="429"/>
        <v>0</v>
      </c>
      <c r="Y260" s="85">
        <f t="shared" si="429"/>
        <v>0</v>
      </c>
      <c r="Z260" s="85">
        <f t="shared" si="429"/>
        <v>0</v>
      </c>
      <c r="AB260" s="85">
        <f t="shared" si="430"/>
        <v>0</v>
      </c>
      <c r="AC260" s="85">
        <f t="shared" si="430"/>
        <v>0</v>
      </c>
      <c r="AD260" s="85">
        <f t="shared" si="430"/>
        <v>0</v>
      </c>
      <c r="AE260" s="85">
        <f t="shared" si="430"/>
        <v>0</v>
      </c>
      <c r="AG260" s="85">
        <f t="shared" si="431"/>
        <v>0</v>
      </c>
      <c r="AH260" s="85">
        <f t="shared" si="431"/>
        <v>0</v>
      </c>
      <c r="AI260" s="85">
        <f t="shared" si="431"/>
        <v>0</v>
      </c>
      <c r="AJ260" s="85">
        <f t="shared" si="431"/>
        <v>0</v>
      </c>
      <c r="AL260" s="85">
        <f t="shared" si="432"/>
        <v>0</v>
      </c>
      <c r="AM260" s="85">
        <f t="shared" si="432"/>
        <v>0</v>
      </c>
      <c r="AN260" s="85">
        <f t="shared" si="432"/>
        <v>0</v>
      </c>
      <c r="AO260" s="85">
        <f t="shared" si="432"/>
        <v>0</v>
      </c>
      <c r="AQ260" s="85">
        <f t="shared" si="433"/>
        <v>0</v>
      </c>
      <c r="AR260" s="85">
        <f t="shared" si="433"/>
        <v>0</v>
      </c>
      <c r="AS260" s="85">
        <f t="shared" si="433"/>
        <v>6.8823124569855469E-4</v>
      </c>
      <c r="AT260" s="85">
        <f t="shared" si="433"/>
        <v>2.6385224274406332E-3</v>
      </c>
      <c r="AV260" s="85">
        <f t="shared" si="434"/>
        <v>3.9344262295081967E-3</v>
      </c>
      <c r="AW260" s="85">
        <f t="shared" si="434"/>
        <v>4.3914680050188204E-3</v>
      </c>
      <c r="AX260" s="85">
        <f t="shared" si="434"/>
        <v>6.3532401524777635E-3</v>
      </c>
      <c r="AY260" s="85">
        <f t="shared" si="434"/>
        <v>7.3755377996312229E-3</v>
      </c>
      <c r="BA260" s="85">
        <f t="shared" si="435"/>
        <v>7.9219987812309562E-3</v>
      </c>
      <c r="BB260" s="85">
        <f t="shared" ref="BB260:BD261" si="439">BB158/BB$136</f>
        <v>8.8967971530249119E-3</v>
      </c>
      <c r="BC260" s="85">
        <f t="shared" si="439"/>
        <v>9.5923261390887284E-3</v>
      </c>
      <c r="BD260" s="85">
        <f t="shared" si="439"/>
        <v>9.3951849677040514E-3</v>
      </c>
      <c r="BF260" s="85">
        <v>1.0771992818671455E-2</v>
      </c>
      <c r="BG260" s="85">
        <v>1.1111111111111112E-2</v>
      </c>
      <c r="BH260" s="85">
        <v>1.1289364230540701E-2</v>
      </c>
      <c r="BI260" s="85">
        <v>1.0900745840504877E-2</v>
      </c>
      <c r="BK260" s="85">
        <v>1.0995370370370371E-2</v>
      </c>
      <c r="BL260" s="85">
        <v>1.082004555808656E-2</v>
      </c>
      <c r="BM260" s="85">
        <v>1.1085180863477246E-2</v>
      </c>
      <c r="BN260" s="85">
        <v>1.0764872521246459E-2</v>
      </c>
    </row>
    <row r="261" spans="2:66" outlineLevel="2" x14ac:dyDescent="0.35">
      <c r="B261" s="52" t="s">
        <v>262</v>
      </c>
      <c r="C261" s="85">
        <f t="shared" si="421"/>
        <v>0</v>
      </c>
      <c r="D261" s="85">
        <f t="shared" si="422"/>
        <v>0</v>
      </c>
      <c r="E261" s="85">
        <f t="shared" si="423"/>
        <v>0</v>
      </c>
      <c r="F261" s="85">
        <f t="shared" si="424"/>
        <v>0</v>
      </c>
      <c r="H261" s="85">
        <f t="shared" si="438"/>
        <v>0</v>
      </c>
      <c r="I261" s="85">
        <f t="shared" si="438"/>
        <v>0</v>
      </c>
      <c r="J261" s="85">
        <f t="shared" si="438"/>
        <v>0</v>
      </c>
      <c r="K261" s="85">
        <f t="shared" si="425"/>
        <v>0</v>
      </c>
      <c r="M261" s="85">
        <f t="shared" si="426"/>
        <v>0</v>
      </c>
      <c r="N261" s="85">
        <f t="shared" si="427"/>
        <v>0</v>
      </c>
      <c r="O261" s="85">
        <f t="shared" si="427"/>
        <v>0</v>
      </c>
      <c r="P261" s="85">
        <f t="shared" si="427"/>
        <v>0</v>
      </c>
      <c r="Q261" s="30"/>
      <c r="R261" s="85">
        <f t="shared" si="428"/>
        <v>0</v>
      </c>
      <c r="S261" s="85">
        <f t="shared" si="428"/>
        <v>0</v>
      </c>
      <c r="T261" s="85">
        <f t="shared" si="428"/>
        <v>0</v>
      </c>
      <c r="U261" s="85">
        <f t="shared" si="428"/>
        <v>0</v>
      </c>
      <c r="W261" s="85">
        <f t="shared" si="429"/>
        <v>0</v>
      </c>
      <c r="X261" s="85">
        <f t="shared" si="429"/>
        <v>0</v>
      </c>
      <c r="Y261" s="85">
        <f t="shared" si="429"/>
        <v>0</v>
      </c>
      <c r="Z261" s="85">
        <f t="shared" si="429"/>
        <v>0</v>
      </c>
      <c r="AB261" s="85">
        <f t="shared" si="430"/>
        <v>0</v>
      </c>
      <c r="AC261" s="85">
        <f t="shared" si="430"/>
        <v>0</v>
      </c>
      <c r="AD261" s="85">
        <f t="shared" si="430"/>
        <v>0</v>
      </c>
      <c r="AE261" s="85">
        <f t="shared" si="430"/>
        <v>0</v>
      </c>
      <c r="AG261" s="85">
        <f t="shared" si="431"/>
        <v>0</v>
      </c>
      <c r="AH261" s="85">
        <f t="shared" si="431"/>
        <v>0</v>
      </c>
      <c r="AI261" s="85">
        <f t="shared" si="431"/>
        <v>0</v>
      </c>
      <c r="AJ261" s="85">
        <f t="shared" si="431"/>
        <v>0</v>
      </c>
      <c r="AL261" s="85">
        <f t="shared" si="432"/>
        <v>0</v>
      </c>
      <c r="AM261" s="85">
        <f t="shared" si="432"/>
        <v>0</v>
      </c>
      <c r="AN261" s="85">
        <f t="shared" si="432"/>
        <v>0</v>
      </c>
      <c r="AO261" s="85">
        <f t="shared" si="432"/>
        <v>0</v>
      </c>
      <c r="AQ261" s="85">
        <f t="shared" si="433"/>
        <v>0</v>
      </c>
      <c r="AR261" s="85">
        <f t="shared" si="433"/>
        <v>0</v>
      </c>
      <c r="AS261" s="85">
        <f t="shared" si="433"/>
        <v>0</v>
      </c>
      <c r="AT261" s="85">
        <f t="shared" si="433"/>
        <v>0</v>
      </c>
      <c r="AV261" s="85">
        <f t="shared" si="434"/>
        <v>0</v>
      </c>
      <c r="AW261" s="85">
        <f t="shared" si="434"/>
        <v>0</v>
      </c>
      <c r="AX261" s="85">
        <f t="shared" si="434"/>
        <v>0</v>
      </c>
      <c r="AY261" s="85">
        <f t="shared" si="434"/>
        <v>0</v>
      </c>
      <c r="BA261" s="85">
        <f t="shared" si="435"/>
        <v>0</v>
      </c>
      <c r="BB261" s="85">
        <f t="shared" si="439"/>
        <v>0</v>
      </c>
      <c r="BC261" s="85">
        <f t="shared" si="439"/>
        <v>0</v>
      </c>
      <c r="BD261" s="85">
        <f t="shared" si="439"/>
        <v>0</v>
      </c>
      <c r="BF261" s="85">
        <v>0</v>
      </c>
      <c r="BG261" s="85">
        <v>0</v>
      </c>
      <c r="BH261" s="85">
        <v>5.941770647653001E-4</v>
      </c>
      <c r="BI261" s="85">
        <v>5.737234652897303E-4</v>
      </c>
      <c r="BK261" s="85">
        <v>5.7870370370370367E-4</v>
      </c>
      <c r="BL261" s="85">
        <v>5.6947608200455578E-4</v>
      </c>
      <c r="BM261" s="85">
        <v>5.8343057176196028E-4</v>
      </c>
      <c r="BN261" s="85">
        <v>5.6657223796033991E-4</v>
      </c>
    </row>
    <row r="262" spans="2:66" outlineLevel="1" x14ac:dyDescent="0.35">
      <c r="B262" s="3" t="s">
        <v>19</v>
      </c>
      <c r="C262" s="84">
        <f t="shared" si="421"/>
        <v>0</v>
      </c>
      <c r="D262" s="84">
        <f t="shared" si="422"/>
        <v>0</v>
      </c>
      <c r="E262" s="84">
        <f t="shared" si="423"/>
        <v>0</v>
      </c>
      <c r="F262" s="84">
        <f t="shared" si="424"/>
        <v>0</v>
      </c>
      <c r="H262" s="84">
        <f>H160/$J$136</f>
        <v>0</v>
      </c>
      <c r="I262" s="84">
        <f>I160/$J$136</f>
        <v>0</v>
      </c>
      <c r="J262" s="84">
        <f>J160/$J$136</f>
        <v>0</v>
      </c>
      <c r="K262" s="84">
        <f t="shared" si="425"/>
        <v>0</v>
      </c>
      <c r="M262" s="84">
        <f t="shared" si="426"/>
        <v>0</v>
      </c>
      <c r="N262" s="84">
        <f t="shared" si="427"/>
        <v>0</v>
      </c>
      <c r="O262" s="84">
        <f t="shared" si="427"/>
        <v>0</v>
      </c>
      <c r="P262" s="84">
        <f t="shared" si="427"/>
        <v>0</v>
      </c>
      <c r="Q262" s="29"/>
      <c r="R262" s="84">
        <f t="shared" si="428"/>
        <v>0</v>
      </c>
      <c r="S262" s="84">
        <f t="shared" si="428"/>
        <v>0</v>
      </c>
      <c r="T262" s="84">
        <f t="shared" si="428"/>
        <v>0</v>
      </c>
      <c r="U262" s="84">
        <f t="shared" si="428"/>
        <v>0</v>
      </c>
      <c r="W262" s="84">
        <f t="shared" si="429"/>
        <v>0</v>
      </c>
      <c r="X262" s="84">
        <f t="shared" si="429"/>
        <v>0</v>
      </c>
      <c r="Y262" s="84">
        <f t="shared" si="429"/>
        <v>0</v>
      </c>
      <c r="Z262" s="84">
        <f t="shared" si="429"/>
        <v>0</v>
      </c>
      <c r="AB262" s="84">
        <f t="shared" si="430"/>
        <v>0</v>
      </c>
      <c r="AC262" s="84">
        <f t="shared" si="430"/>
        <v>0</v>
      </c>
      <c r="AD262" s="84">
        <f t="shared" si="430"/>
        <v>0</v>
      </c>
      <c r="AE262" s="84">
        <f t="shared" si="430"/>
        <v>0</v>
      </c>
      <c r="AG262" s="84">
        <f t="shared" si="431"/>
        <v>0</v>
      </c>
      <c r="AH262" s="84">
        <f t="shared" si="431"/>
        <v>0</v>
      </c>
      <c r="AI262" s="84">
        <f t="shared" si="431"/>
        <v>0</v>
      </c>
      <c r="AJ262" s="84">
        <f t="shared" si="431"/>
        <v>0</v>
      </c>
      <c r="AL262" s="84">
        <f t="shared" si="432"/>
        <v>0</v>
      </c>
      <c r="AM262" s="84">
        <f t="shared" si="432"/>
        <v>0</v>
      </c>
      <c r="AN262" s="84">
        <f t="shared" si="432"/>
        <v>0</v>
      </c>
      <c r="AO262" s="84">
        <f t="shared" si="432"/>
        <v>0</v>
      </c>
      <c r="AQ262" s="84">
        <f t="shared" si="433"/>
        <v>0</v>
      </c>
      <c r="AR262" s="84">
        <f t="shared" si="433"/>
        <v>0</v>
      </c>
      <c r="AS262" s="84">
        <f t="shared" si="433"/>
        <v>0</v>
      </c>
      <c r="AT262" s="84">
        <f t="shared" si="433"/>
        <v>0</v>
      </c>
      <c r="AV262" s="84">
        <f t="shared" si="434"/>
        <v>6.5573770491803279E-4</v>
      </c>
      <c r="AW262" s="84">
        <f t="shared" si="434"/>
        <v>1.8820577164366374E-3</v>
      </c>
      <c r="AX262" s="84">
        <f t="shared" si="434"/>
        <v>2.5412960609911056E-3</v>
      </c>
      <c r="AY262" s="84">
        <f t="shared" si="434"/>
        <v>2.4585125998770742E-3</v>
      </c>
      <c r="BA262" s="84">
        <f t="shared" si="435"/>
        <v>3.6563071297989031E-3</v>
      </c>
      <c r="BB262" s="84">
        <f t="shared" ref="BB262:BC262" si="440">BB160/BB$136</f>
        <v>3.5587188612099642E-3</v>
      </c>
      <c r="BC262" s="84">
        <f t="shared" si="440"/>
        <v>3.5971223021582736E-3</v>
      </c>
      <c r="BD262" s="84">
        <f t="shared" ref="BD262" si="441">BD160/BD$136</f>
        <v>3.5231943628890195E-3</v>
      </c>
      <c r="BF262" s="84">
        <v>3.5906642728904849E-3</v>
      </c>
      <c r="BG262" s="84">
        <v>4.0935672514619886E-3</v>
      </c>
      <c r="BH262" s="84">
        <v>3.5650623885918001E-3</v>
      </c>
      <c r="BI262" s="84">
        <v>3.4423407917383822E-3</v>
      </c>
      <c r="BK262" s="84">
        <v>3.472222222222222E-3</v>
      </c>
      <c r="BL262" s="84">
        <v>3.4168564920273349E-3</v>
      </c>
      <c r="BM262" s="84">
        <v>4.0840140023337222E-3</v>
      </c>
      <c r="BN262" s="84">
        <v>3.9660056657223799E-3</v>
      </c>
    </row>
    <row r="263" spans="2:66" outlineLevel="2" x14ac:dyDescent="0.35">
      <c r="B263" s="2" t="s">
        <v>20</v>
      </c>
      <c r="C263" s="85">
        <f t="shared" si="421"/>
        <v>0</v>
      </c>
      <c r="D263" s="85">
        <f t="shared" si="422"/>
        <v>0</v>
      </c>
      <c r="E263" s="85">
        <f t="shared" si="423"/>
        <v>0</v>
      </c>
      <c r="F263" s="85">
        <f t="shared" si="424"/>
        <v>0</v>
      </c>
      <c r="H263" s="85">
        <f t="shared" ref="H263:J267" si="442">H161/H$136</f>
        <v>0</v>
      </c>
      <c r="I263" s="85">
        <f t="shared" si="442"/>
        <v>0</v>
      </c>
      <c r="J263" s="85">
        <f t="shared" si="442"/>
        <v>0</v>
      </c>
      <c r="K263" s="85">
        <f t="shared" si="425"/>
        <v>0</v>
      </c>
      <c r="M263" s="85">
        <f t="shared" si="426"/>
        <v>0</v>
      </c>
      <c r="N263" s="85">
        <f t="shared" si="427"/>
        <v>0</v>
      </c>
      <c r="O263" s="85">
        <f t="shared" si="427"/>
        <v>0</v>
      </c>
      <c r="P263" s="85">
        <f t="shared" si="427"/>
        <v>0</v>
      </c>
      <c r="Q263" s="30"/>
      <c r="R263" s="85">
        <f t="shared" si="428"/>
        <v>0</v>
      </c>
      <c r="S263" s="85">
        <f t="shared" si="428"/>
        <v>0</v>
      </c>
      <c r="T263" s="85">
        <f t="shared" si="428"/>
        <v>0</v>
      </c>
      <c r="U263" s="85">
        <f t="shared" si="428"/>
        <v>0</v>
      </c>
      <c r="W263" s="85">
        <f t="shared" si="429"/>
        <v>0</v>
      </c>
      <c r="X263" s="85">
        <f t="shared" si="429"/>
        <v>0</v>
      </c>
      <c r="Y263" s="85">
        <f t="shared" si="429"/>
        <v>0</v>
      </c>
      <c r="Z263" s="85">
        <f t="shared" si="429"/>
        <v>0</v>
      </c>
      <c r="AB263" s="85">
        <f t="shared" si="430"/>
        <v>0</v>
      </c>
      <c r="AC263" s="85">
        <f t="shared" si="430"/>
        <v>0</v>
      </c>
      <c r="AD263" s="85">
        <f t="shared" si="430"/>
        <v>0</v>
      </c>
      <c r="AE263" s="85">
        <f t="shared" si="430"/>
        <v>0</v>
      </c>
      <c r="AG263" s="85">
        <f t="shared" si="431"/>
        <v>0</v>
      </c>
      <c r="AH263" s="85">
        <f t="shared" si="431"/>
        <v>0</v>
      </c>
      <c r="AI263" s="85">
        <f t="shared" si="431"/>
        <v>0</v>
      </c>
      <c r="AJ263" s="85">
        <f t="shared" si="431"/>
        <v>0</v>
      </c>
      <c r="AL263" s="85">
        <f t="shared" si="432"/>
        <v>0</v>
      </c>
      <c r="AM263" s="85">
        <f t="shared" si="432"/>
        <v>0</v>
      </c>
      <c r="AN263" s="85">
        <f t="shared" si="432"/>
        <v>0</v>
      </c>
      <c r="AO263" s="85">
        <f t="shared" si="432"/>
        <v>0</v>
      </c>
      <c r="AQ263" s="85">
        <f t="shared" si="433"/>
        <v>0</v>
      </c>
      <c r="AR263" s="85">
        <f t="shared" si="433"/>
        <v>0</v>
      </c>
      <c r="AS263" s="85">
        <f t="shared" si="433"/>
        <v>0</v>
      </c>
      <c r="AT263" s="85">
        <f t="shared" si="433"/>
        <v>0</v>
      </c>
      <c r="AV263" s="85">
        <f t="shared" si="434"/>
        <v>6.5573770491803279E-4</v>
      </c>
      <c r="AW263" s="85">
        <f t="shared" si="434"/>
        <v>6.2735257214554575E-4</v>
      </c>
      <c r="AX263" s="85">
        <f t="shared" si="434"/>
        <v>6.3532401524777639E-4</v>
      </c>
      <c r="AY263" s="85">
        <f t="shared" si="434"/>
        <v>6.1462814996926854E-4</v>
      </c>
      <c r="BA263" s="85">
        <f t="shared" si="435"/>
        <v>6.0938452163315055E-4</v>
      </c>
      <c r="BB263" s="85">
        <f t="shared" ref="BB263:BC263" si="443">BB161/BB$136</f>
        <v>5.9311981020166078E-4</v>
      </c>
      <c r="BC263" s="85">
        <f t="shared" si="443"/>
        <v>5.9952038369304552E-4</v>
      </c>
      <c r="BD263" s="85">
        <f t="shared" ref="BD263" si="444">BD161/BD$136</f>
        <v>5.8719906048150322E-4</v>
      </c>
      <c r="BF263" s="85">
        <v>5.9844404548174744E-4</v>
      </c>
      <c r="BG263" s="85">
        <v>5.8479532163742691E-4</v>
      </c>
      <c r="BH263" s="85">
        <v>5.941770647653001E-4</v>
      </c>
      <c r="BI263" s="85">
        <v>5.737234652897303E-4</v>
      </c>
      <c r="BK263" s="85">
        <v>5.7870370370370367E-4</v>
      </c>
      <c r="BL263" s="85">
        <v>5.6947608200455578E-4</v>
      </c>
      <c r="BM263" s="85">
        <v>5.8343057176196028E-4</v>
      </c>
      <c r="BN263" s="85">
        <v>5.6657223796033991E-4</v>
      </c>
    </row>
    <row r="264" spans="2:66" outlineLevel="2" x14ac:dyDescent="0.35">
      <c r="B264" s="2" t="s">
        <v>21</v>
      </c>
      <c r="C264" s="85">
        <f t="shared" si="421"/>
        <v>0</v>
      </c>
      <c r="D264" s="85">
        <f t="shared" si="422"/>
        <v>0</v>
      </c>
      <c r="E264" s="85">
        <f t="shared" si="423"/>
        <v>0</v>
      </c>
      <c r="F264" s="85">
        <f t="shared" si="424"/>
        <v>0</v>
      </c>
      <c r="H264" s="85">
        <f t="shared" si="442"/>
        <v>0</v>
      </c>
      <c r="I264" s="85">
        <f t="shared" si="442"/>
        <v>0</v>
      </c>
      <c r="J264" s="85">
        <f t="shared" si="442"/>
        <v>0</v>
      </c>
      <c r="K264" s="85">
        <f t="shared" si="425"/>
        <v>0</v>
      </c>
      <c r="M264" s="85">
        <f t="shared" si="426"/>
        <v>0</v>
      </c>
      <c r="N264" s="85">
        <f t="shared" si="427"/>
        <v>0</v>
      </c>
      <c r="O264" s="85">
        <f t="shared" si="427"/>
        <v>0</v>
      </c>
      <c r="P264" s="85">
        <f t="shared" si="427"/>
        <v>0</v>
      </c>
      <c r="Q264" s="30"/>
      <c r="R264" s="85">
        <f t="shared" si="428"/>
        <v>0</v>
      </c>
      <c r="S264" s="85">
        <f t="shared" si="428"/>
        <v>0</v>
      </c>
      <c r="T264" s="85">
        <f t="shared" si="428"/>
        <v>0</v>
      </c>
      <c r="U264" s="85">
        <f t="shared" si="428"/>
        <v>0</v>
      </c>
      <c r="W264" s="85">
        <f t="shared" si="429"/>
        <v>0</v>
      </c>
      <c r="X264" s="85">
        <f t="shared" si="429"/>
        <v>0</v>
      </c>
      <c r="Y264" s="85">
        <f t="shared" si="429"/>
        <v>0</v>
      </c>
      <c r="Z264" s="85">
        <f t="shared" si="429"/>
        <v>0</v>
      </c>
      <c r="AB264" s="85">
        <f t="shared" si="430"/>
        <v>0</v>
      </c>
      <c r="AC264" s="85">
        <f t="shared" si="430"/>
        <v>0</v>
      </c>
      <c r="AD264" s="85">
        <f t="shared" si="430"/>
        <v>0</v>
      </c>
      <c r="AE264" s="85">
        <f t="shared" si="430"/>
        <v>0</v>
      </c>
      <c r="AG264" s="85">
        <f t="shared" si="431"/>
        <v>0</v>
      </c>
      <c r="AH264" s="85">
        <f t="shared" si="431"/>
        <v>0</v>
      </c>
      <c r="AI264" s="85">
        <f t="shared" si="431"/>
        <v>0</v>
      </c>
      <c r="AJ264" s="85">
        <f t="shared" si="431"/>
        <v>0</v>
      </c>
      <c r="AL264" s="85">
        <f t="shared" si="432"/>
        <v>0</v>
      </c>
      <c r="AM264" s="85">
        <f t="shared" si="432"/>
        <v>0</v>
      </c>
      <c r="AN264" s="85">
        <f t="shared" si="432"/>
        <v>0</v>
      </c>
      <c r="AO264" s="85">
        <f t="shared" si="432"/>
        <v>0</v>
      </c>
      <c r="AQ264" s="85">
        <f t="shared" si="433"/>
        <v>0</v>
      </c>
      <c r="AR264" s="85">
        <f t="shared" si="433"/>
        <v>0</v>
      </c>
      <c r="AS264" s="85">
        <f t="shared" si="433"/>
        <v>0</v>
      </c>
      <c r="AT264" s="85">
        <f t="shared" si="433"/>
        <v>0</v>
      </c>
      <c r="AV264" s="85">
        <f t="shared" si="434"/>
        <v>0</v>
      </c>
      <c r="AW264" s="85">
        <f t="shared" si="434"/>
        <v>6.2735257214554575E-4</v>
      </c>
      <c r="AX264" s="85">
        <f t="shared" si="434"/>
        <v>6.3532401524777639E-4</v>
      </c>
      <c r="AY264" s="85">
        <f t="shared" si="434"/>
        <v>6.1462814996926854E-4</v>
      </c>
      <c r="BA264" s="85">
        <f t="shared" si="435"/>
        <v>6.0938452163315055E-4</v>
      </c>
      <c r="BB264" s="85">
        <f t="shared" ref="BB264:BC264" si="445">BB162/BB$136</f>
        <v>5.9311981020166078E-4</v>
      </c>
      <c r="BC264" s="85">
        <f t="shared" si="445"/>
        <v>5.9952038369304552E-4</v>
      </c>
      <c r="BD264" s="85">
        <f t="shared" ref="BD264" si="446">BD162/BD$136</f>
        <v>5.8719906048150322E-4</v>
      </c>
      <c r="BF264" s="85">
        <v>5.9844404548174744E-4</v>
      </c>
      <c r="BG264" s="85">
        <v>5.8479532163742691E-4</v>
      </c>
      <c r="BH264" s="85">
        <v>5.941770647653001E-4</v>
      </c>
      <c r="BI264" s="85">
        <v>5.737234652897303E-4</v>
      </c>
      <c r="BK264" s="85">
        <v>5.7870370370370367E-4</v>
      </c>
      <c r="BL264" s="85">
        <v>5.6947608200455578E-4</v>
      </c>
      <c r="BM264" s="85">
        <v>5.8343057176196028E-4</v>
      </c>
      <c r="BN264" s="85">
        <v>5.6657223796033991E-4</v>
      </c>
    </row>
    <row r="265" spans="2:66" outlineLevel="2" x14ac:dyDescent="0.35">
      <c r="B265" s="2" t="s">
        <v>22</v>
      </c>
      <c r="C265" s="85">
        <f t="shared" si="421"/>
        <v>0</v>
      </c>
      <c r="D265" s="85">
        <f t="shared" si="422"/>
        <v>0</v>
      </c>
      <c r="E265" s="85">
        <f t="shared" si="423"/>
        <v>0</v>
      </c>
      <c r="F265" s="85">
        <f t="shared" si="424"/>
        <v>0</v>
      </c>
      <c r="H265" s="85">
        <f t="shared" si="442"/>
        <v>0</v>
      </c>
      <c r="I265" s="85">
        <f t="shared" si="442"/>
        <v>0</v>
      </c>
      <c r="J265" s="85">
        <f t="shared" si="442"/>
        <v>0</v>
      </c>
      <c r="K265" s="85">
        <f t="shared" si="425"/>
        <v>0</v>
      </c>
      <c r="M265" s="85">
        <f t="shared" si="426"/>
        <v>0</v>
      </c>
      <c r="N265" s="85">
        <f t="shared" si="427"/>
        <v>0</v>
      </c>
      <c r="O265" s="85">
        <f t="shared" si="427"/>
        <v>0</v>
      </c>
      <c r="P265" s="85">
        <f t="shared" si="427"/>
        <v>0</v>
      </c>
      <c r="Q265" s="30"/>
      <c r="R265" s="85">
        <f t="shared" si="428"/>
        <v>0</v>
      </c>
      <c r="S265" s="85">
        <f t="shared" si="428"/>
        <v>0</v>
      </c>
      <c r="T265" s="85">
        <f t="shared" si="428"/>
        <v>0</v>
      </c>
      <c r="U265" s="85">
        <f t="shared" si="428"/>
        <v>0</v>
      </c>
      <c r="W265" s="85">
        <f t="shared" si="429"/>
        <v>0</v>
      </c>
      <c r="X265" s="85">
        <f t="shared" si="429"/>
        <v>0</v>
      </c>
      <c r="Y265" s="85">
        <f t="shared" si="429"/>
        <v>0</v>
      </c>
      <c r="Z265" s="85">
        <f t="shared" si="429"/>
        <v>0</v>
      </c>
      <c r="AB265" s="85">
        <f t="shared" si="430"/>
        <v>0</v>
      </c>
      <c r="AC265" s="85">
        <f t="shared" si="430"/>
        <v>0</v>
      </c>
      <c r="AD265" s="85">
        <f t="shared" si="430"/>
        <v>0</v>
      </c>
      <c r="AE265" s="85">
        <f t="shared" si="430"/>
        <v>0</v>
      </c>
      <c r="AG265" s="85">
        <f t="shared" si="431"/>
        <v>0</v>
      </c>
      <c r="AH265" s="85">
        <f t="shared" si="431"/>
        <v>0</v>
      </c>
      <c r="AI265" s="85">
        <f t="shared" si="431"/>
        <v>0</v>
      </c>
      <c r="AJ265" s="85">
        <f t="shared" si="431"/>
        <v>0</v>
      </c>
      <c r="AL265" s="85">
        <f t="shared" si="432"/>
        <v>0</v>
      </c>
      <c r="AM265" s="85">
        <f t="shared" si="432"/>
        <v>0</v>
      </c>
      <c r="AN265" s="85">
        <f t="shared" si="432"/>
        <v>0</v>
      </c>
      <c r="AO265" s="85">
        <f t="shared" si="432"/>
        <v>0</v>
      </c>
      <c r="AQ265" s="85">
        <f t="shared" si="433"/>
        <v>0</v>
      </c>
      <c r="AR265" s="85">
        <f t="shared" si="433"/>
        <v>0</v>
      </c>
      <c r="AS265" s="85">
        <f t="shared" si="433"/>
        <v>0</v>
      </c>
      <c r="AT265" s="85">
        <f t="shared" si="433"/>
        <v>0</v>
      </c>
      <c r="AV265" s="85">
        <f t="shared" si="434"/>
        <v>0</v>
      </c>
      <c r="AW265" s="85">
        <f t="shared" si="434"/>
        <v>6.2735257214554575E-4</v>
      </c>
      <c r="AX265" s="85">
        <f t="shared" si="434"/>
        <v>6.3532401524777639E-4</v>
      </c>
      <c r="AY265" s="85">
        <f t="shared" si="434"/>
        <v>6.1462814996926854E-4</v>
      </c>
      <c r="BA265" s="85">
        <f t="shared" si="435"/>
        <v>1.2187690432663011E-3</v>
      </c>
      <c r="BB265" s="85">
        <f t="shared" ref="BB265:BC265" si="447">BB163/BB$136</f>
        <v>1.1862396204033216E-3</v>
      </c>
      <c r="BC265" s="85">
        <f t="shared" si="447"/>
        <v>1.199040767386091E-3</v>
      </c>
      <c r="BD265" s="85">
        <f t="shared" ref="BD265" si="448">BD163/BD$136</f>
        <v>1.1743981209630064E-3</v>
      </c>
      <c r="BF265" s="85">
        <v>1.1968880909634949E-3</v>
      </c>
      <c r="BG265" s="85">
        <v>1.7543859649122807E-3</v>
      </c>
      <c r="BH265" s="85">
        <v>1.7825311942959001E-3</v>
      </c>
      <c r="BI265" s="85">
        <v>1.7211703958691911E-3</v>
      </c>
      <c r="BK265" s="85">
        <v>1.736111111111111E-3</v>
      </c>
      <c r="BL265" s="85">
        <v>1.7084282460136675E-3</v>
      </c>
      <c r="BM265" s="85">
        <v>1.750291715285881E-3</v>
      </c>
      <c r="BN265" s="85">
        <v>1.1331444759206798E-3</v>
      </c>
    </row>
    <row r="266" spans="2:66" outlineLevel="2" x14ac:dyDescent="0.35">
      <c r="B266" s="2" t="s">
        <v>23</v>
      </c>
      <c r="C266" s="85">
        <f t="shared" si="421"/>
        <v>0</v>
      </c>
      <c r="D266" s="85">
        <f t="shared" si="422"/>
        <v>0</v>
      </c>
      <c r="E266" s="85">
        <f t="shared" si="423"/>
        <v>0</v>
      </c>
      <c r="F266" s="85">
        <f t="shared" si="424"/>
        <v>0</v>
      </c>
      <c r="H266" s="85">
        <f t="shared" si="442"/>
        <v>0</v>
      </c>
      <c r="I266" s="85">
        <f t="shared" si="442"/>
        <v>0</v>
      </c>
      <c r="J266" s="85">
        <f t="shared" si="442"/>
        <v>0</v>
      </c>
      <c r="K266" s="85">
        <f t="shared" si="425"/>
        <v>0</v>
      </c>
      <c r="M266" s="85">
        <f t="shared" si="426"/>
        <v>0</v>
      </c>
      <c r="N266" s="85">
        <f t="shared" si="427"/>
        <v>0</v>
      </c>
      <c r="O266" s="85">
        <f t="shared" si="427"/>
        <v>0</v>
      </c>
      <c r="P266" s="85">
        <f t="shared" si="427"/>
        <v>0</v>
      </c>
      <c r="Q266" s="30"/>
      <c r="R266" s="85">
        <f t="shared" si="428"/>
        <v>0</v>
      </c>
      <c r="S266" s="85">
        <f t="shared" si="428"/>
        <v>0</v>
      </c>
      <c r="T266" s="85">
        <f t="shared" si="428"/>
        <v>0</v>
      </c>
      <c r="U266" s="85">
        <f t="shared" si="428"/>
        <v>0</v>
      </c>
      <c r="W266" s="85">
        <f t="shared" si="429"/>
        <v>0</v>
      </c>
      <c r="X266" s="85">
        <f t="shared" si="429"/>
        <v>0</v>
      </c>
      <c r="Y266" s="85">
        <f t="shared" si="429"/>
        <v>0</v>
      </c>
      <c r="Z266" s="85">
        <f t="shared" si="429"/>
        <v>0</v>
      </c>
      <c r="AB266" s="85">
        <f t="shared" si="430"/>
        <v>0</v>
      </c>
      <c r="AC266" s="85">
        <f t="shared" si="430"/>
        <v>0</v>
      </c>
      <c r="AD266" s="85">
        <f t="shared" si="430"/>
        <v>0</v>
      </c>
      <c r="AE266" s="85">
        <f t="shared" si="430"/>
        <v>0</v>
      </c>
      <c r="AG266" s="85">
        <f t="shared" si="431"/>
        <v>0</v>
      </c>
      <c r="AH266" s="85">
        <f t="shared" si="431"/>
        <v>0</v>
      </c>
      <c r="AI266" s="85">
        <f t="shared" si="431"/>
        <v>0</v>
      </c>
      <c r="AJ266" s="85">
        <f t="shared" si="431"/>
        <v>0</v>
      </c>
      <c r="AL266" s="85">
        <f t="shared" si="432"/>
        <v>0</v>
      </c>
      <c r="AM266" s="85">
        <f t="shared" si="432"/>
        <v>0</v>
      </c>
      <c r="AN266" s="85">
        <f t="shared" si="432"/>
        <v>0</v>
      </c>
      <c r="AO266" s="85">
        <f t="shared" si="432"/>
        <v>0</v>
      </c>
      <c r="AQ266" s="85">
        <f t="shared" si="433"/>
        <v>0</v>
      </c>
      <c r="AR266" s="85">
        <f t="shared" si="433"/>
        <v>0</v>
      </c>
      <c r="AS266" s="85">
        <f t="shared" si="433"/>
        <v>0</v>
      </c>
      <c r="AT266" s="85">
        <f t="shared" si="433"/>
        <v>0</v>
      </c>
      <c r="AV266" s="85">
        <f t="shared" si="434"/>
        <v>0</v>
      </c>
      <c r="AW266" s="85">
        <f t="shared" si="434"/>
        <v>0</v>
      </c>
      <c r="AX266" s="85">
        <f t="shared" si="434"/>
        <v>6.3532401524777639E-4</v>
      </c>
      <c r="AY266" s="85">
        <f t="shared" si="434"/>
        <v>6.1462814996926854E-4</v>
      </c>
      <c r="BA266" s="85">
        <f t="shared" si="435"/>
        <v>6.0938452163315055E-4</v>
      </c>
      <c r="BB266" s="85">
        <f t="shared" ref="BB266:BC266" si="449">BB164/BB$136</f>
        <v>5.9311981020166078E-4</v>
      </c>
      <c r="BC266" s="85">
        <f t="shared" si="449"/>
        <v>5.9952038369304552E-4</v>
      </c>
      <c r="BD266" s="85">
        <f t="shared" ref="BD266" si="450">BD164/BD$136</f>
        <v>5.8719906048150322E-4</v>
      </c>
      <c r="BF266" s="85">
        <v>5.9844404548174744E-4</v>
      </c>
      <c r="BG266" s="85">
        <v>5.8479532163742691E-4</v>
      </c>
      <c r="BH266" s="85">
        <v>0</v>
      </c>
      <c r="BI266" s="85">
        <v>0</v>
      </c>
      <c r="BK266" s="85">
        <v>0</v>
      </c>
      <c r="BL266" s="85">
        <v>0</v>
      </c>
      <c r="BM266" s="85">
        <v>0</v>
      </c>
      <c r="BN266" s="85">
        <v>0</v>
      </c>
    </row>
    <row r="267" spans="2:66" outlineLevel="2" x14ac:dyDescent="0.35">
      <c r="B267" s="52" t="s">
        <v>250</v>
      </c>
      <c r="C267" s="85">
        <f t="shared" si="421"/>
        <v>0</v>
      </c>
      <c r="D267" s="85">
        <f t="shared" si="422"/>
        <v>0</v>
      </c>
      <c r="E267" s="85">
        <f t="shared" si="423"/>
        <v>0</v>
      </c>
      <c r="F267" s="85">
        <f t="shared" si="424"/>
        <v>0</v>
      </c>
      <c r="H267" s="85">
        <f t="shared" si="442"/>
        <v>0</v>
      </c>
      <c r="I267" s="85">
        <f t="shared" si="442"/>
        <v>0</v>
      </c>
      <c r="J267" s="85">
        <f t="shared" si="442"/>
        <v>0</v>
      </c>
      <c r="K267" s="85">
        <f t="shared" si="425"/>
        <v>0</v>
      </c>
      <c r="M267" s="85">
        <f t="shared" si="426"/>
        <v>0</v>
      </c>
      <c r="N267" s="85">
        <f t="shared" si="427"/>
        <v>0</v>
      </c>
      <c r="O267" s="85">
        <f t="shared" si="427"/>
        <v>0</v>
      </c>
      <c r="P267" s="85">
        <f t="shared" si="427"/>
        <v>0</v>
      </c>
      <c r="Q267" s="30"/>
      <c r="R267" s="85">
        <f t="shared" si="428"/>
        <v>0</v>
      </c>
      <c r="S267" s="85">
        <f t="shared" si="428"/>
        <v>0</v>
      </c>
      <c r="T267" s="85">
        <f t="shared" si="428"/>
        <v>0</v>
      </c>
      <c r="U267" s="85">
        <f t="shared" si="428"/>
        <v>0</v>
      </c>
      <c r="W267" s="85">
        <f t="shared" si="429"/>
        <v>0</v>
      </c>
      <c r="X267" s="85">
        <f t="shared" si="429"/>
        <v>0</v>
      </c>
      <c r="Y267" s="85">
        <f t="shared" si="429"/>
        <v>0</v>
      </c>
      <c r="Z267" s="85">
        <f t="shared" si="429"/>
        <v>0</v>
      </c>
      <c r="AB267" s="85">
        <f t="shared" si="430"/>
        <v>0</v>
      </c>
      <c r="AC267" s="85">
        <f t="shared" si="430"/>
        <v>0</v>
      </c>
      <c r="AD267" s="85">
        <f t="shared" si="430"/>
        <v>0</v>
      </c>
      <c r="AE267" s="85">
        <f t="shared" si="430"/>
        <v>0</v>
      </c>
      <c r="AG267" s="85">
        <f t="shared" si="431"/>
        <v>0</v>
      </c>
      <c r="AH267" s="85">
        <f t="shared" si="431"/>
        <v>0</v>
      </c>
      <c r="AI267" s="85">
        <f t="shared" si="431"/>
        <v>0</v>
      </c>
      <c r="AJ267" s="85">
        <f t="shared" si="431"/>
        <v>0</v>
      </c>
      <c r="AL267" s="85">
        <f t="shared" si="432"/>
        <v>0</v>
      </c>
      <c r="AM267" s="85">
        <f t="shared" si="432"/>
        <v>0</v>
      </c>
      <c r="AN267" s="85">
        <f t="shared" si="432"/>
        <v>0</v>
      </c>
      <c r="AO267" s="85">
        <f t="shared" si="432"/>
        <v>0</v>
      </c>
      <c r="AQ267" s="85">
        <f t="shared" si="433"/>
        <v>0</v>
      </c>
      <c r="AR267" s="85">
        <f t="shared" si="433"/>
        <v>0</v>
      </c>
      <c r="AS267" s="85">
        <f t="shared" si="433"/>
        <v>0</v>
      </c>
      <c r="AT267" s="85">
        <f t="shared" si="433"/>
        <v>0</v>
      </c>
      <c r="AV267" s="85">
        <f t="shared" si="434"/>
        <v>0</v>
      </c>
      <c r="AW267" s="85">
        <f t="shared" si="434"/>
        <v>0</v>
      </c>
      <c r="AX267" s="85">
        <f t="shared" si="434"/>
        <v>0</v>
      </c>
      <c r="AY267" s="85">
        <f t="shared" si="434"/>
        <v>0</v>
      </c>
      <c r="BA267" s="85">
        <f t="shared" si="435"/>
        <v>6.0938452163315055E-4</v>
      </c>
      <c r="BB267" s="85">
        <f t="shared" ref="BB267:BC267" si="451">BB165/BB$136</f>
        <v>5.9311981020166078E-4</v>
      </c>
      <c r="BC267" s="85">
        <f t="shared" si="451"/>
        <v>5.9952038369304552E-4</v>
      </c>
      <c r="BD267" s="85">
        <f t="shared" ref="BD267" si="452">BD165/BD$136</f>
        <v>5.8719906048150322E-4</v>
      </c>
      <c r="BF267" s="85">
        <v>5.9844404548174744E-4</v>
      </c>
      <c r="BG267" s="85">
        <v>5.8479532163742691E-4</v>
      </c>
      <c r="BH267" s="85">
        <v>5.941770647653001E-4</v>
      </c>
      <c r="BI267" s="85">
        <v>5.737234652897303E-4</v>
      </c>
      <c r="BK267" s="85">
        <v>5.7870370370370367E-4</v>
      </c>
      <c r="BL267" s="85">
        <v>5.6947608200455578E-4</v>
      </c>
      <c r="BM267" s="85">
        <v>5.8343057176196028E-4</v>
      </c>
      <c r="BN267" s="85">
        <v>5.6657223796033991E-4</v>
      </c>
    </row>
    <row r="268" spans="2:66" outlineLevel="2" x14ac:dyDescent="0.35">
      <c r="B268" s="52" t="s">
        <v>281</v>
      </c>
      <c r="C268" s="85">
        <v>0</v>
      </c>
      <c r="D268" s="85">
        <v>0</v>
      </c>
      <c r="E268" s="85">
        <v>0</v>
      </c>
      <c r="F268" s="85">
        <v>0</v>
      </c>
      <c r="H268" s="85">
        <v>0</v>
      </c>
      <c r="I268" s="85">
        <v>0</v>
      </c>
      <c r="J268" s="85">
        <v>0</v>
      </c>
      <c r="K268" s="85">
        <v>0</v>
      </c>
      <c r="M268" s="85">
        <v>0</v>
      </c>
      <c r="N268" s="85">
        <v>0</v>
      </c>
      <c r="O268" s="85">
        <v>0</v>
      </c>
      <c r="P268" s="85">
        <v>0</v>
      </c>
      <c r="Q268" s="30"/>
      <c r="R268" s="85">
        <v>0</v>
      </c>
      <c r="S268" s="85">
        <v>0</v>
      </c>
      <c r="T268" s="85">
        <v>0</v>
      </c>
      <c r="U268" s="85">
        <v>0</v>
      </c>
      <c r="W268" s="85">
        <v>0</v>
      </c>
      <c r="X268" s="85">
        <v>0</v>
      </c>
      <c r="Y268" s="85">
        <v>0</v>
      </c>
      <c r="Z268" s="85">
        <v>0</v>
      </c>
      <c r="AB268" s="85">
        <v>0</v>
      </c>
      <c r="AC268" s="85">
        <v>0</v>
      </c>
      <c r="AD268" s="85">
        <v>0</v>
      </c>
      <c r="AE268" s="85">
        <v>0</v>
      </c>
      <c r="AG268" s="85">
        <v>0</v>
      </c>
      <c r="AH268" s="85">
        <v>0</v>
      </c>
      <c r="AI268" s="85">
        <v>0</v>
      </c>
      <c r="AJ268" s="85">
        <v>0</v>
      </c>
      <c r="AL268" s="85">
        <v>0</v>
      </c>
      <c r="AM268" s="85">
        <v>0</v>
      </c>
      <c r="AN268" s="85">
        <v>0</v>
      </c>
      <c r="AO268" s="85">
        <v>0</v>
      </c>
      <c r="AQ268" s="85">
        <v>0</v>
      </c>
      <c r="AR268" s="85">
        <v>0</v>
      </c>
      <c r="AS268" s="85">
        <v>0</v>
      </c>
      <c r="AT268" s="85">
        <v>0</v>
      </c>
      <c r="AV268" s="85">
        <v>0</v>
      </c>
      <c r="AW268" s="85">
        <v>0</v>
      </c>
      <c r="AX268" s="85">
        <v>0</v>
      </c>
      <c r="AY268" s="85">
        <v>0</v>
      </c>
      <c r="BA268" s="85">
        <v>0</v>
      </c>
      <c r="BB268" s="85">
        <v>0</v>
      </c>
      <c r="BC268" s="85">
        <v>0</v>
      </c>
      <c r="BD268" s="85">
        <v>0</v>
      </c>
      <c r="BF268" s="85">
        <v>0</v>
      </c>
      <c r="BG268" s="85">
        <v>0</v>
      </c>
      <c r="BH268" s="85">
        <v>0</v>
      </c>
      <c r="BI268" s="85">
        <v>0</v>
      </c>
      <c r="BK268" s="85">
        <v>0</v>
      </c>
      <c r="BL268" s="85">
        <v>0</v>
      </c>
      <c r="BM268" s="85">
        <v>5.8343057176196028E-4</v>
      </c>
      <c r="BN268" s="85">
        <v>1.1331444759206798E-3</v>
      </c>
    </row>
    <row r="271" spans="2:66" x14ac:dyDescent="0.35">
      <c r="B271" s="39"/>
      <c r="C271" s="103" t="s">
        <v>35</v>
      </c>
      <c r="D271" s="103" t="s">
        <v>36</v>
      </c>
      <c r="E271" s="103" t="s">
        <v>37</v>
      </c>
      <c r="F271" s="103" t="s">
        <v>38</v>
      </c>
      <c r="G271" s="103"/>
      <c r="H271" s="103" t="s">
        <v>39</v>
      </c>
      <c r="I271" s="103" t="s">
        <v>40</v>
      </c>
      <c r="J271" s="103" t="s">
        <v>41</v>
      </c>
      <c r="K271" s="103" t="s">
        <v>42</v>
      </c>
      <c r="L271" s="40"/>
      <c r="M271" s="41" t="s">
        <v>43</v>
      </c>
      <c r="N271" s="41" t="s">
        <v>44</v>
      </c>
      <c r="O271" s="41" t="s">
        <v>45</v>
      </c>
      <c r="P271" s="41" t="s">
        <v>46</v>
      </c>
      <c r="Q271" s="40"/>
      <c r="R271" s="41" t="s">
        <v>47</v>
      </c>
      <c r="S271" s="41" t="s">
        <v>48</v>
      </c>
      <c r="T271" s="41" t="s">
        <v>49</v>
      </c>
      <c r="U271" s="41" t="s">
        <v>50</v>
      </c>
      <c r="V271" s="40"/>
      <c r="W271" s="41" t="s">
        <v>51</v>
      </c>
      <c r="X271" s="41" t="s">
        <v>52</v>
      </c>
      <c r="Y271" s="41" t="s">
        <v>53</v>
      </c>
      <c r="Z271" s="41" t="s">
        <v>54</v>
      </c>
      <c r="AA271" s="40"/>
      <c r="AB271" s="41" t="s">
        <v>55</v>
      </c>
      <c r="AC271" s="41" t="s">
        <v>58</v>
      </c>
      <c r="AD271" s="41" t="s">
        <v>59</v>
      </c>
      <c r="AE271" s="41" t="s">
        <v>60</v>
      </c>
      <c r="AF271" s="40"/>
      <c r="AG271" s="41" t="s">
        <v>61</v>
      </c>
      <c r="AH271" s="41" t="s">
        <v>56</v>
      </c>
      <c r="AI271" s="41" t="s">
        <v>62</v>
      </c>
      <c r="AJ271" s="41" t="s">
        <v>63</v>
      </c>
      <c r="AK271" s="40"/>
      <c r="AL271" s="41" t="s">
        <v>64</v>
      </c>
      <c r="AM271" s="41" t="s">
        <v>65</v>
      </c>
      <c r="AN271" s="41" t="s">
        <v>57</v>
      </c>
      <c r="AO271" s="41" t="s">
        <v>66</v>
      </c>
      <c r="AP271" s="40"/>
      <c r="AQ271" s="41" t="s">
        <v>67</v>
      </c>
      <c r="AR271" s="41" t="s">
        <v>68</v>
      </c>
      <c r="AS271" s="41" t="s">
        <v>69</v>
      </c>
      <c r="AT271" s="41" t="s">
        <v>70</v>
      </c>
      <c r="AU271" s="40"/>
      <c r="AV271" s="41" t="s">
        <v>71</v>
      </c>
      <c r="AW271" s="41" t="s">
        <v>72</v>
      </c>
      <c r="AX271" s="41" t="s">
        <v>73</v>
      </c>
      <c r="AY271" s="41" t="s">
        <v>74</v>
      </c>
      <c r="BA271" s="41" t="s">
        <v>249</v>
      </c>
      <c r="BB271" s="41" t="s">
        <v>252</v>
      </c>
      <c r="BC271" s="41" t="s">
        <v>253</v>
      </c>
      <c r="BD271" s="103" t="s">
        <v>254</v>
      </c>
      <c r="BF271" s="41" t="s">
        <v>258</v>
      </c>
      <c r="BG271" s="41" t="s">
        <v>259</v>
      </c>
      <c r="BH271" s="41" t="s">
        <v>263</v>
      </c>
      <c r="BI271" s="41" t="s">
        <v>271</v>
      </c>
      <c r="BK271" s="41" t="s">
        <v>274</v>
      </c>
      <c r="BL271" s="41" t="s">
        <v>277</v>
      </c>
      <c r="BM271" s="41" t="s">
        <v>279</v>
      </c>
      <c r="BN271" s="103" t="s">
        <v>283</v>
      </c>
    </row>
    <row r="272" spans="2:66" x14ac:dyDescent="0.35">
      <c r="B272" s="4" t="s">
        <v>233</v>
      </c>
      <c r="C272" s="5">
        <f t="shared" ref="C272:F275" si="453">C3/C136</f>
        <v>465.85422535211268</v>
      </c>
      <c r="D272" s="5">
        <f t="shared" si="453"/>
        <v>473.32579185520365</v>
      </c>
      <c r="E272" s="5">
        <f t="shared" si="453"/>
        <v>477.76190476190476</v>
      </c>
      <c r="F272" s="5">
        <f t="shared" si="453"/>
        <v>475.84274193548384</v>
      </c>
      <c r="G272" s="30"/>
      <c r="H272" s="5">
        <f t="shared" ref="H272:K275" si="454">H3/H136</f>
        <v>473.06153846153848</v>
      </c>
      <c r="I272" s="5">
        <f t="shared" si="454"/>
        <v>445.68600682593859</v>
      </c>
      <c r="J272" s="5">
        <f t="shared" si="454"/>
        <v>458.94276094276097</v>
      </c>
      <c r="K272" s="5">
        <f t="shared" si="454"/>
        <v>445.33437500000002</v>
      </c>
      <c r="L272" s="30"/>
      <c r="M272" s="5">
        <f t="shared" ref="M272:P275" si="455">M3/M136</f>
        <v>440.02967359050444</v>
      </c>
      <c r="N272" s="5">
        <f t="shared" si="455"/>
        <v>419.34025974025974</v>
      </c>
      <c r="O272" s="5">
        <f t="shared" si="455"/>
        <v>432.87792207792205</v>
      </c>
      <c r="P272" s="5">
        <f t="shared" si="455"/>
        <v>366.35784313725492</v>
      </c>
      <c r="Q272" s="30"/>
      <c r="R272" s="5">
        <f t="shared" ref="R272:U284" si="456">R3/R136</f>
        <v>366.02063492063485</v>
      </c>
      <c r="S272" s="5">
        <f t="shared" si="456"/>
        <v>330.44186046511629</v>
      </c>
      <c r="T272" s="5">
        <f t="shared" si="456"/>
        <v>341.62467191601047</v>
      </c>
      <c r="U272" s="5">
        <f t="shared" si="456"/>
        <v>342.23305588585021</v>
      </c>
      <c r="V272" s="30"/>
      <c r="W272" s="5">
        <f t="shared" ref="W272:Z284" si="457">W3/W136</f>
        <v>344.45296167247386</v>
      </c>
      <c r="X272" s="5">
        <f t="shared" si="457"/>
        <v>342.18514285714286</v>
      </c>
      <c r="Y272" s="5">
        <f t="shared" si="457"/>
        <v>345.50674157303371</v>
      </c>
      <c r="Z272" s="5">
        <f t="shared" si="457"/>
        <v>350.18280739934715</v>
      </c>
      <c r="AA272" s="30"/>
      <c r="AB272" s="5">
        <f t="shared" ref="AB272:AE284" si="458">AB3/AB136</f>
        <v>382.96723300970876</v>
      </c>
      <c r="AC272" s="5">
        <f t="shared" si="458"/>
        <v>372.89248554913297</v>
      </c>
      <c r="AD272" s="5">
        <f t="shared" si="458"/>
        <v>382.28956623681125</v>
      </c>
      <c r="AE272" s="5">
        <f t="shared" si="458"/>
        <v>384.69988801791715</v>
      </c>
      <c r="AF272" s="30"/>
      <c r="AG272" s="5">
        <f t="shared" ref="AG272:AJ284" si="459">AG3/AG136</f>
        <v>386.42958515283846</v>
      </c>
      <c r="AH272" s="5">
        <f t="shared" si="459"/>
        <v>379.19634025717113</v>
      </c>
      <c r="AI272" s="5">
        <f t="shared" si="459"/>
        <v>392.70655412115195</v>
      </c>
      <c r="AJ272" s="5">
        <f t="shared" si="459"/>
        <v>403.01761374187561</v>
      </c>
      <c r="AK272" s="30"/>
      <c r="AL272" s="5">
        <f t="shared" ref="AL272:AO284" si="460">AL3/AL136</f>
        <v>411.65123188405801</v>
      </c>
      <c r="AM272" s="5">
        <f t="shared" si="460"/>
        <v>412.1182908792112</v>
      </c>
      <c r="AN272" s="5">
        <f t="shared" si="460"/>
        <v>428.79447587354406</v>
      </c>
      <c r="AO272" s="5">
        <f t="shared" si="460"/>
        <v>445.88027272727271</v>
      </c>
      <c r="AP272" s="30"/>
      <c r="AQ272" s="5">
        <f t="shared" ref="AQ272:AT284" si="461">AQ3/AQ136</f>
        <v>454.24378844711174</v>
      </c>
      <c r="AR272" s="5">
        <f t="shared" si="461"/>
        <v>453.57555330634278</v>
      </c>
      <c r="AS272" s="5">
        <f t="shared" si="461"/>
        <v>468.76942188575362</v>
      </c>
      <c r="AT272" s="5">
        <f t="shared" si="461"/>
        <v>476.58968997361484</v>
      </c>
      <c r="AU272" s="30"/>
      <c r="AV272" s="5">
        <f t="shared" ref="AV272:AY284" si="462">AV3/AV136</f>
        <v>489.06884590163935</v>
      </c>
      <c r="AW272" s="5">
        <f t="shared" si="462"/>
        <v>488.33625470514431</v>
      </c>
      <c r="AX272" s="5">
        <f t="shared" si="462"/>
        <v>507.50571791613726</v>
      </c>
      <c r="AY272" s="5">
        <f t="shared" si="462"/>
        <v>518.42224953902894</v>
      </c>
      <c r="BA272" s="5">
        <f>BA3/BA136</f>
        <v>521.02254722730049</v>
      </c>
      <c r="BB272" s="5">
        <f>BB3/BB136</f>
        <v>517.60735468564656</v>
      </c>
      <c r="BC272" s="5">
        <f t="shared" ref="BC272:BD272" si="463">BC3/BC136</f>
        <v>532.34892086330933</v>
      </c>
      <c r="BD272" s="5">
        <f t="shared" si="463"/>
        <v>540.64826776277152</v>
      </c>
      <c r="BF272" s="5">
        <v>546.92339916217838</v>
      </c>
      <c r="BG272" s="5">
        <v>546.02046783625735</v>
      </c>
      <c r="BH272" s="5">
        <v>558.4848484848485</v>
      </c>
      <c r="BI272" s="5">
        <v>574.07401032702239</v>
      </c>
      <c r="BK272" s="5">
        <v>579.20891203703707</v>
      </c>
      <c r="BL272" s="5">
        <v>588.94476082004553</v>
      </c>
      <c r="BM272" s="5">
        <v>604.05717619603263</v>
      </c>
      <c r="BN272" s="5">
        <v>618.3116147308782</v>
      </c>
    </row>
    <row r="273" spans="2:66" outlineLevel="1" x14ac:dyDescent="0.35">
      <c r="B273" s="3" t="s">
        <v>1</v>
      </c>
      <c r="C273" s="87">
        <f t="shared" si="453"/>
        <v>459.18615819209037</v>
      </c>
      <c r="D273" s="87">
        <f t="shared" si="453"/>
        <v>465.13333333333333</v>
      </c>
      <c r="E273" s="87">
        <f t="shared" si="453"/>
        <v>466.74731182795699</v>
      </c>
      <c r="F273" s="87">
        <f t="shared" si="453"/>
        <v>466.81578947368422</v>
      </c>
      <c r="G273" s="30"/>
      <c r="H273" s="87">
        <f t="shared" si="454"/>
        <v>460.67171717171715</v>
      </c>
      <c r="I273" s="87">
        <f t="shared" si="454"/>
        <v>426.13215859030839</v>
      </c>
      <c r="J273" s="87">
        <f t="shared" si="454"/>
        <v>448.92105263157896</v>
      </c>
      <c r="K273" s="87">
        <f t="shared" si="454"/>
        <v>428.89795918367355</v>
      </c>
      <c r="L273" s="30"/>
      <c r="M273" s="87">
        <f t="shared" si="455"/>
        <v>425.21923076923076</v>
      </c>
      <c r="N273" s="87">
        <f t="shared" si="455"/>
        <v>396.41750841750837</v>
      </c>
      <c r="O273" s="87">
        <f t="shared" si="455"/>
        <v>411.80204778156997</v>
      </c>
      <c r="P273" s="87">
        <f t="shared" si="455"/>
        <v>337.47222222222223</v>
      </c>
      <c r="Q273" s="30"/>
      <c r="R273" s="87">
        <f t="shared" si="456"/>
        <v>337.59223300970871</v>
      </c>
      <c r="S273" s="87">
        <f t="shared" si="456"/>
        <v>299.25460122699388</v>
      </c>
      <c r="T273" s="87">
        <f t="shared" si="456"/>
        <v>313.85225505443236</v>
      </c>
      <c r="U273" s="87">
        <f t="shared" si="456"/>
        <v>312.54096045197747</v>
      </c>
      <c r="V273" s="30"/>
      <c r="W273" s="87">
        <f t="shared" si="457"/>
        <v>312.6509695290859</v>
      </c>
      <c r="X273" s="87">
        <f t="shared" si="457"/>
        <v>311.31607629427793</v>
      </c>
      <c r="Y273" s="87">
        <f t="shared" si="457"/>
        <v>313.23655913978496</v>
      </c>
      <c r="Z273" s="87">
        <f t="shared" si="457"/>
        <v>319.24805194805202</v>
      </c>
      <c r="AA273" s="30"/>
      <c r="AB273" s="87">
        <f t="shared" si="458"/>
        <v>355.01192250372577</v>
      </c>
      <c r="AC273" s="87">
        <f t="shared" si="458"/>
        <v>346.30465444287734</v>
      </c>
      <c r="AD273" s="87">
        <f t="shared" si="458"/>
        <v>359.8055555555556</v>
      </c>
      <c r="AE273" s="87">
        <f t="shared" si="458"/>
        <v>364.66713681241185</v>
      </c>
      <c r="AF273" s="30"/>
      <c r="AG273" s="87">
        <f t="shared" si="459"/>
        <v>368.59724137931033</v>
      </c>
      <c r="AH273" s="87">
        <f t="shared" si="459"/>
        <v>359.42564102564103</v>
      </c>
      <c r="AI273" s="87">
        <f t="shared" si="459"/>
        <v>372.81889763779526</v>
      </c>
      <c r="AJ273" s="87">
        <f t="shared" si="459"/>
        <v>382.01726823238567</v>
      </c>
      <c r="AK273" s="30"/>
      <c r="AL273" s="87">
        <f t="shared" si="460"/>
        <v>390.96260240963858</v>
      </c>
      <c r="AM273" s="87">
        <f t="shared" si="460"/>
        <v>383.64515283842798</v>
      </c>
      <c r="AN273" s="87">
        <f t="shared" si="460"/>
        <v>402.83328859060401</v>
      </c>
      <c r="AO273" s="87">
        <f t="shared" si="460"/>
        <v>418.84422131147539</v>
      </c>
      <c r="AP273" s="30"/>
      <c r="AQ273" s="87">
        <f t="shared" si="461"/>
        <v>430.46095482546201</v>
      </c>
      <c r="AR273" s="87">
        <f t="shared" si="461"/>
        <v>423.10655236329939</v>
      </c>
      <c r="AS273" s="87">
        <f t="shared" si="461"/>
        <v>439.8124711538461</v>
      </c>
      <c r="AT273" s="87">
        <f t="shared" si="461"/>
        <v>442.31253023255823</v>
      </c>
      <c r="AU273" s="30"/>
      <c r="AV273" s="87">
        <f t="shared" si="462"/>
        <v>454.28344795539033</v>
      </c>
      <c r="AW273" s="87">
        <f t="shared" si="462"/>
        <v>448.14448458149781</v>
      </c>
      <c r="AX273" s="87">
        <f t="shared" si="462"/>
        <v>465.46341463414632</v>
      </c>
      <c r="AY273" s="87">
        <f t="shared" si="462"/>
        <v>476.15034965034977</v>
      </c>
      <c r="BA273" s="87">
        <f t="shared" ref="BA273:BA284" si="464">BA4/BA137</f>
        <v>475.28013876843028</v>
      </c>
      <c r="BB273" s="87">
        <f t="shared" ref="BB273:BC273" si="465">BB4/BB137</f>
        <v>469.27426160337552</v>
      </c>
      <c r="BC273" s="87">
        <f t="shared" si="465"/>
        <v>479.42408376963351</v>
      </c>
      <c r="BD273" s="87">
        <f t="shared" ref="BD273" si="466">BD4/BD137</f>
        <v>493.24553950722174</v>
      </c>
      <c r="BF273" s="87">
        <v>496.81244522348817</v>
      </c>
      <c r="BG273" s="87">
        <v>492.64524421593831</v>
      </c>
      <c r="BH273" s="87">
        <v>506.43573943661971</v>
      </c>
      <c r="BI273" s="87">
        <v>524.02697998259362</v>
      </c>
      <c r="BK273" s="87">
        <v>530.44464127546496</v>
      </c>
      <c r="BL273" s="87">
        <v>537.64916885389323</v>
      </c>
      <c r="BM273" s="87">
        <v>553.11101000909923</v>
      </c>
      <c r="BN273" s="87">
        <v>566.31550802139043</v>
      </c>
    </row>
    <row r="274" spans="2:66" outlineLevel="2" x14ac:dyDescent="0.35">
      <c r="B274" s="2" t="s">
        <v>2</v>
      </c>
      <c r="C274" s="88">
        <f t="shared" si="453"/>
        <v>446.08301282051281</v>
      </c>
      <c r="D274" s="88">
        <f t="shared" si="453"/>
        <v>450.66242038216558</v>
      </c>
      <c r="E274" s="88">
        <f t="shared" si="453"/>
        <v>453.0368098159509</v>
      </c>
      <c r="F274" s="88">
        <f t="shared" si="453"/>
        <v>454.20606060606059</v>
      </c>
      <c r="G274" s="30"/>
      <c r="H274" s="88">
        <f t="shared" si="454"/>
        <v>447.757225433526</v>
      </c>
      <c r="I274" s="88">
        <f t="shared" si="454"/>
        <v>410.79702970297029</v>
      </c>
      <c r="J274" s="88">
        <f t="shared" si="454"/>
        <v>436.44827586206895</v>
      </c>
      <c r="K274" s="88">
        <f t="shared" si="454"/>
        <v>413.07339449541291</v>
      </c>
      <c r="L274" s="30"/>
      <c r="M274" s="88">
        <f t="shared" si="455"/>
        <v>409.44782608695652</v>
      </c>
      <c r="N274" s="88">
        <f t="shared" si="455"/>
        <v>380.13584905660372</v>
      </c>
      <c r="O274" s="88">
        <f t="shared" si="455"/>
        <v>397.0191570881226</v>
      </c>
      <c r="P274" s="88">
        <f t="shared" si="455"/>
        <v>324.44044943820222</v>
      </c>
      <c r="Q274" s="30"/>
      <c r="R274" s="88">
        <f t="shared" si="456"/>
        <v>323.80217391304342</v>
      </c>
      <c r="S274" s="88">
        <f t="shared" si="456"/>
        <v>285.13131313131311</v>
      </c>
      <c r="T274" s="88">
        <f t="shared" si="456"/>
        <v>301.14871794871794</v>
      </c>
      <c r="U274" s="88">
        <f t="shared" si="456"/>
        <v>301.00153846153853</v>
      </c>
      <c r="V274" s="30"/>
      <c r="W274" s="88">
        <f t="shared" si="457"/>
        <v>301.83132530120486</v>
      </c>
      <c r="X274" s="88">
        <f t="shared" si="457"/>
        <v>301.31470588235294</v>
      </c>
      <c r="Y274" s="88">
        <f t="shared" si="457"/>
        <v>302.41944847605225</v>
      </c>
      <c r="Z274" s="88">
        <f t="shared" si="457"/>
        <v>310.20279720279729</v>
      </c>
      <c r="AA274" s="30"/>
      <c r="AB274" s="88">
        <f t="shared" si="458"/>
        <v>348.0598705501618</v>
      </c>
      <c r="AC274" s="88">
        <f t="shared" si="458"/>
        <v>339.3729071537291</v>
      </c>
      <c r="AD274" s="88">
        <f t="shared" si="458"/>
        <v>353.85962145110415</v>
      </c>
      <c r="AE274" s="88">
        <f t="shared" si="458"/>
        <v>359.31562974203337</v>
      </c>
      <c r="AF274" s="30"/>
      <c r="AG274" s="88">
        <f t="shared" si="459"/>
        <v>362.72280178837559</v>
      </c>
      <c r="AH274" s="88">
        <f t="shared" si="459"/>
        <v>352.56431535269712</v>
      </c>
      <c r="AI274" s="88">
        <f t="shared" si="459"/>
        <v>365.84517045454544</v>
      </c>
      <c r="AJ274" s="88">
        <f t="shared" si="459"/>
        <v>375.03888590604032</v>
      </c>
      <c r="AK274" s="30"/>
      <c r="AL274" s="88">
        <f t="shared" si="460"/>
        <v>382.471</v>
      </c>
      <c r="AM274" s="88">
        <f t="shared" si="460"/>
        <v>375.51833926453145</v>
      </c>
      <c r="AN274" s="88">
        <f t="shared" si="460"/>
        <v>395.61655677655671</v>
      </c>
      <c r="AO274" s="88">
        <f t="shared" si="460"/>
        <v>412.54735891647852</v>
      </c>
      <c r="AP274" s="30"/>
      <c r="AQ274" s="88">
        <f t="shared" si="461"/>
        <v>424.75504514672684</v>
      </c>
      <c r="AR274" s="88">
        <f t="shared" si="461"/>
        <v>418.64715031315245</v>
      </c>
      <c r="AS274" s="88">
        <f t="shared" si="461"/>
        <v>436.22243184296616</v>
      </c>
      <c r="AT274" s="88">
        <f t="shared" si="461"/>
        <v>438.56094379639455</v>
      </c>
      <c r="AU274" s="30"/>
      <c r="AV274" s="88">
        <f t="shared" si="462"/>
        <v>452.0127961579509</v>
      </c>
      <c r="AW274" s="88">
        <f t="shared" si="462"/>
        <v>445.30621485943772</v>
      </c>
      <c r="AX274" s="88">
        <f t="shared" si="462"/>
        <v>462.40625</v>
      </c>
      <c r="AY274" s="88">
        <f t="shared" si="462"/>
        <v>471.65212981744429</v>
      </c>
      <c r="BA274" s="88">
        <f t="shared" si="464"/>
        <v>470.68442211055282</v>
      </c>
      <c r="BB274" s="88">
        <f t="shared" ref="BB274:BC274" si="467">BB5/BB138</f>
        <v>464.36964980544747</v>
      </c>
      <c r="BC274" s="88">
        <f t="shared" si="467"/>
        <v>475.98282828282828</v>
      </c>
      <c r="BD274" s="88">
        <f t="shared" ref="BD274" si="468">BD5/BD138</f>
        <v>488.27531956735504</v>
      </c>
      <c r="BF274" s="88">
        <v>491.67983789260387</v>
      </c>
      <c r="BG274" s="88">
        <v>485.78677196446199</v>
      </c>
      <c r="BH274" s="88">
        <v>499.47556008146631</v>
      </c>
      <c r="BI274" s="88">
        <v>519.19494949494947</v>
      </c>
      <c r="BK274" s="88">
        <v>523.55680655066533</v>
      </c>
      <c r="BL274" s="88">
        <v>525.85786802030452</v>
      </c>
      <c r="BM274" s="88">
        <v>539.55212765957458</v>
      </c>
      <c r="BN274" s="88">
        <v>552.13451511991661</v>
      </c>
    </row>
    <row r="275" spans="2:66" outlineLevel="2" x14ac:dyDescent="0.35">
      <c r="B275" s="2" t="s">
        <v>3</v>
      </c>
      <c r="C275" s="88">
        <f t="shared" si="453"/>
        <v>553.64705882352939</v>
      </c>
      <c r="D275" s="88">
        <f t="shared" si="453"/>
        <v>565.77777777777783</v>
      </c>
      <c r="E275" s="88">
        <f t="shared" si="453"/>
        <v>565.77777777777783</v>
      </c>
      <c r="F275" s="88">
        <f t="shared" si="453"/>
        <v>550.57894736842104</v>
      </c>
      <c r="G275" s="30"/>
      <c r="H275" s="88">
        <f t="shared" si="454"/>
        <v>550.57894736842104</v>
      </c>
      <c r="I275" s="88">
        <f t="shared" si="454"/>
        <v>550.57894736842104</v>
      </c>
      <c r="J275" s="88">
        <f t="shared" si="454"/>
        <v>550.78947368421052</v>
      </c>
      <c r="K275" s="88">
        <f t="shared" si="454"/>
        <v>559.04761904761904</v>
      </c>
      <c r="L275" s="30"/>
      <c r="M275" s="88">
        <f t="shared" si="455"/>
        <v>546.75</v>
      </c>
      <c r="N275" s="88">
        <f t="shared" si="455"/>
        <v>528</v>
      </c>
      <c r="O275" s="88">
        <f t="shared" si="455"/>
        <v>529.71999999999991</v>
      </c>
      <c r="P275" s="88">
        <f t="shared" si="455"/>
        <v>494.21052631578959</v>
      </c>
      <c r="Q275" s="30"/>
      <c r="R275" s="88">
        <f t="shared" si="456"/>
        <v>495.28947368421052</v>
      </c>
      <c r="S275" s="88">
        <f t="shared" si="456"/>
        <v>495.71052631578948</v>
      </c>
      <c r="T275" s="88">
        <f t="shared" si="456"/>
        <v>495.71052631578948</v>
      </c>
      <c r="U275" s="88">
        <f t="shared" si="456"/>
        <v>495.5263157894737</v>
      </c>
      <c r="V275" s="30"/>
      <c r="W275" s="88">
        <f t="shared" si="457"/>
        <v>493.16216216216219</v>
      </c>
      <c r="X275" s="88">
        <f t="shared" si="457"/>
        <v>492.02857142857141</v>
      </c>
      <c r="Y275" s="88">
        <f t="shared" si="457"/>
        <v>499.18918918918928</v>
      </c>
      <c r="Z275" s="88">
        <f t="shared" si="457"/>
        <v>479.75</v>
      </c>
      <c r="AA275" s="30"/>
      <c r="AB275" s="88">
        <f t="shared" si="458"/>
        <v>471.54285714285714</v>
      </c>
      <c r="AC275" s="88">
        <f t="shared" si="458"/>
        <v>469.23529411764707</v>
      </c>
      <c r="AD275" s="88">
        <f t="shared" si="458"/>
        <v>473.50000000000006</v>
      </c>
      <c r="AE275" s="88">
        <f t="shared" si="458"/>
        <v>473.50000000000006</v>
      </c>
      <c r="AF275" s="30"/>
      <c r="AG275" s="88">
        <f t="shared" si="459"/>
        <v>478.83333333333331</v>
      </c>
      <c r="AH275" s="88">
        <f t="shared" si="459"/>
        <v>489.21052631578948</v>
      </c>
      <c r="AI275" s="88">
        <f t="shared" si="459"/>
        <v>489.21052631578948</v>
      </c>
      <c r="AJ275" s="88">
        <f t="shared" si="459"/>
        <v>499.81395348837208</v>
      </c>
      <c r="AK275" s="30"/>
      <c r="AL275" s="88">
        <f t="shared" si="460"/>
        <v>505.97872340425533</v>
      </c>
      <c r="AM275" s="88">
        <f t="shared" si="460"/>
        <v>496.34</v>
      </c>
      <c r="AN275" s="88">
        <f t="shared" si="460"/>
        <v>497.75</v>
      </c>
      <c r="AO275" s="88">
        <f t="shared" si="460"/>
        <v>495.40909090909088</v>
      </c>
      <c r="AP275" s="30"/>
      <c r="AQ275" s="88">
        <f t="shared" si="461"/>
        <v>505.59374999999994</v>
      </c>
      <c r="AR275" s="88">
        <f t="shared" si="461"/>
        <v>504.75384615384615</v>
      </c>
      <c r="AS275" s="88">
        <f t="shared" si="461"/>
        <v>511.34328358208967</v>
      </c>
      <c r="AT275" s="88">
        <f t="shared" si="461"/>
        <v>504.84931506849307</v>
      </c>
      <c r="AU275" s="30"/>
      <c r="AV275" s="88">
        <f t="shared" si="462"/>
        <v>505.05128205128204</v>
      </c>
      <c r="AW275" s="88">
        <f t="shared" si="462"/>
        <v>505.05128205128204</v>
      </c>
      <c r="AX275" s="88">
        <f t="shared" si="462"/>
        <v>527.60975609756088</v>
      </c>
      <c r="AY275" s="88">
        <f t="shared" si="462"/>
        <v>534.26250000000005</v>
      </c>
      <c r="BA275" s="88">
        <f t="shared" si="464"/>
        <v>534.26250000000005</v>
      </c>
      <c r="BB275" s="88">
        <f t="shared" ref="BB275:BC275" si="469">BB6/BB139</f>
        <v>534.26250000000005</v>
      </c>
      <c r="BC275" s="88">
        <f t="shared" si="469"/>
        <v>534.43037974683546</v>
      </c>
      <c r="BD275" s="88">
        <f t="shared" ref="BD275" si="470">BD6/BD139</f>
        <v>534.26250000000005</v>
      </c>
      <c r="BF275" s="88">
        <v>534.26250000000005</v>
      </c>
      <c r="BG275" s="88">
        <v>534.26250000000005</v>
      </c>
      <c r="BH275" s="88">
        <v>534.22784810126586</v>
      </c>
      <c r="BI275" s="88">
        <v>533.90361445783128</v>
      </c>
      <c r="BK275" s="88">
        <v>535.43589743589735</v>
      </c>
      <c r="BL275" s="88">
        <v>574.78750000000014</v>
      </c>
      <c r="BM275" s="88">
        <v>569.07407407407402</v>
      </c>
      <c r="BN275" s="88">
        <v>587.64634146341461</v>
      </c>
    </row>
    <row r="276" spans="2:66" outlineLevel="2" x14ac:dyDescent="0.35">
      <c r="B276" s="2" t="s">
        <v>4</v>
      </c>
      <c r="C276" s="90" t="s">
        <v>206</v>
      </c>
      <c r="D276" s="90" t="s">
        <v>206</v>
      </c>
      <c r="E276" s="90" t="s">
        <v>206</v>
      </c>
      <c r="F276" s="90" t="s">
        <v>206</v>
      </c>
      <c r="G276" s="30"/>
      <c r="H276" s="90" t="s">
        <v>206</v>
      </c>
      <c r="I276" s="90" t="s">
        <v>206</v>
      </c>
      <c r="J276" s="90" t="s">
        <v>206</v>
      </c>
      <c r="K276" s="90" t="s">
        <v>206</v>
      </c>
      <c r="L276" s="30"/>
      <c r="M276" s="90" t="s">
        <v>206</v>
      </c>
      <c r="N276" s="90" t="s">
        <v>206</v>
      </c>
      <c r="O276" s="90" t="s">
        <v>206</v>
      </c>
      <c r="P276" s="88">
        <f t="shared" ref="P276:P284" si="471">P7/P140</f>
        <v>185.83333333333334</v>
      </c>
      <c r="Q276" s="30"/>
      <c r="R276" s="88">
        <f t="shared" si="456"/>
        <v>177.125</v>
      </c>
      <c r="S276" s="88">
        <f t="shared" si="456"/>
        <v>203.27272727272728</v>
      </c>
      <c r="T276" s="88">
        <f t="shared" si="456"/>
        <v>193.18181818181819</v>
      </c>
      <c r="U276" s="88">
        <f t="shared" si="456"/>
        <v>193.18181818181819</v>
      </c>
      <c r="V276" s="30"/>
      <c r="W276" s="88">
        <f t="shared" si="457"/>
        <v>199.41666666666666</v>
      </c>
      <c r="X276" s="88">
        <f t="shared" si="457"/>
        <v>218.09090909090909</v>
      </c>
      <c r="Y276" s="88">
        <f t="shared" si="457"/>
        <v>221.9</v>
      </c>
      <c r="Z276" s="88">
        <f t="shared" si="457"/>
        <v>217.18181818181819</v>
      </c>
      <c r="AA276" s="30"/>
      <c r="AB276" s="88">
        <f t="shared" si="458"/>
        <v>224.2</v>
      </c>
      <c r="AC276" s="88">
        <f t="shared" si="458"/>
        <v>224.2</v>
      </c>
      <c r="AD276" s="88">
        <f t="shared" si="458"/>
        <v>224.2</v>
      </c>
      <c r="AE276" s="88">
        <f t="shared" si="458"/>
        <v>224.2</v>
      </c>
      <c r="AF276" s="30"/>
      <c r="AG276" s="88">
        <f t="shared" si="459"/>
        <v>224.2</v>
      </c>
      <c r="AH276" s="88">
        <f t="shared" si="459"/>
        <v>226.54545454545453</v>
      </c>
      <c r="AI276" s="88">
        <f t="shared" si="459"/>
        <v>226.54545454545453</v>
      </c>
      <c r="AJ276" s="88">
        <f t="shared" si="459"/>
        <v>225.41666666666666</v>
      </c>
      <c r="AK276" s="30"/>
      <c r="AL276" s="88">
        <f t="shared" si="460"/>
        <v>280.53846153846155</v>
      </c>
      <c r="AM276" s="88">
        <f t="shared" si="460"/>
        <v>280.53846153846155</v>
      </c>
      <c r="AN276" s="88">
        <f t="shared" si="460"/>
        <v>280.53846153846155</v>
      </c>
      <c r="AO276" s="88">
        <f t="shared" si="460"/>
        <v>280.53846153846155</v>
      </c>
      <c r="AP276" s="30"/>
      <c r="AQ276" s="88">
        <f t="shared" si="461"/>
        <v>280.53846153846155</v>
      </c>
      <c r="AR276" s="88">
        <f t="shared" si="461"/>
        <v>349.51111111111112</v>
      </c>
      <c r="AS276" s="88">
        <f t="shared" si="461"/>
        <v>359.95555555555558</v>
      </c>
      <c r="AT276" s="88">
        <f t="shared" si="461"/>
        <v>377.87499999999994</v>
      </c>
      <c r="AU276" s="30"/>
      <c r="AV276" s="88">
        <f t="shared" si="462"/>
        <v>378.95999999999992</v>
      </c>
      <c r="AW276" s="88">
        <f t="shared" si="462"/>
        <v>378.95999999999992</v>
      </c>
      <c r="AX276" s="88">
        <f t="shared" si="462"/>
        <v>395.94545454545454</v>
      </c>
      <c r="AY276" s="88">
        <f t="shared" si="462"/>
        <v>403.19672131147547</v>
      </c>
      <c r="BA276" s="88">
        <f t="shared" si="464"/>
        <v>403.19672131147547</v>
      </c>
      <c r="BB276" s="88">
        <f t="shared" ref="BB276:BC276" si="472">BB7/BB140</f>
        <v>403.19672131147547</v>
      </c>
      <c r="BC276" s="88">
        <f t="shared" si="472"/>
        <v>403.19672131147547</v>
      </c>
      <c r="BD276" s="88">
        <f t="shared" ref="BD276" si="473">BD7/BD140</f>
        <v>444.70967741935488</v>
      </c>
      <c r="BF276" s="88">
        <v>453.48275862068965</v>
      </c>
      <c r="BG276" s="88">
        <v>457.05263157894734</v>
      </c>
      <c r="BH276" s="88">
        <v>456.32142857142856</v>
      </c>
      <c r="BI276" s="88">
        <v>468.80701754385956</v>
      </c>
      <c r="BK276" s="88">
        <v>526.19642857142856</v>
      </c>
      <c r="BL276" s="88">
        <v>548.24137931034488</v>
      </c>
      <c r="BM276" s="88">
        <v>592.49090909090899</v>
      </c>
      <c r="BN276" s="88">
        <v>592.17857142857144</v>
      </c>
    </row>
    <row r="277" spans="2:66" outlineLevel="2" x14ac:dyDescent="0.35">
      <c r="B277" s="2" t="s">
        <v>5</v>
      </c>
      <c r="C277" s="88">
        <f t="shared" ref="C277:F284" si="474">C8/C141</f>
        <v>568.75</v>
      </c>
      <c r="D277" s="88">
        <f t="shared" si="474"/>
        <v>557.20000000000005</v>
      </c>
      <c r="E277" s="88">
        <f t="shared" si="474"/>
        <v>557.20000000000005</v>
      </c>
      <c r="F277" s="88">
        <f t="shared" si="474"/>
        <v>548.33333333333337</v>
      </c>
      <c r="G277" s="30"/>
      <c r="H277" s="88">
        <f t="shared" ref="H277:K284" si="475">H8/H141</f>
        <v>548.33333333333337</v>
      </c>
      <c r="I277" s="88">
        <f t="shared" si="475"/>
        <v>548.33333333333337</v>
      </c>
      <c r="J277" s="88">
        <f t="shared" si="475"/>
        <v>548.33333333333337</v>
      </c>
      <c r="K277" s="88">
        <f t="shared" si="475"/>
        <v>548.33333333333337</v>
      </c>
      <c r="L277" s="30"/>
      <c r="M277" s="88">
        <f t="shared" ref="M277:O284" si="476">M8/M141</f>
        <v>543.66666666666663</v>
      </c>
      <c r="N277" s="88">
        <f t="shared" si="476"/>
        <v>542.85714285714289</v>
      </c>
      <c r="O277" s="88">
        <f t="shared" si="476"/>
        <v>541.85714285714289</v>
      </c>
      <c r="P277" s="88">
        <f t="shared" si="471"/>
        <v>522.22222222222217</v>
      </c>
      <c r="Q277" s="30"/>
      <c r="R277" s="88">
        <f t="shared" si="456"/>
        <v>519.22222222222217</v>
      </c>
      <c r="S277" s="88">
        <f t="shared" si="456"/>
        <v>519.22222222222217</v>
      </c>
      <c r="T277" s="88">
        <f t="shared" si="456"/>
        <v>519.22222222222217</v>
      </c>
      <c r="U277" s="88">
        <f t="shared" si="456"/>
        <v>519.22222222222217</v>
      </c>
      <c r="V277" s="30"/>
      <c r="W277" s="88">
        <f t="shared" si="457"/>
        <v>519.77777777777783</v>
      </c>
      <c r="X277" s="88">
        <f t="shared" si="457"/>
        <v>499</v>
      </c>
      <c r="Y277" s="88">
        <f t="shared" si="457"/>
        <v>499</v>
      </c>
      <c r="Z277" s="88">
        <f t="shared" si="457"/>
        <v>545.75</v>
      </c>
      <c r="AA277" s="30"/>
      <c r="AB277" s="88">
        <f t="shared" si="458"/>
        <v>545.75</v>
      </c>
      <c r="AC277" s="88">
        <f t="shared" si="458"/>
        <v>545.75</v>
      </c>
      <c r="AD277" s="88">
        <f t="shared" si="458"/>
        <v>545.75</v>
      </c>
      <c r="AE277" s="88">
        <f t="shared" si="458"/>
        <v>545.75</v>
      </c>
      <c r="AF277" s="30"/>
      <c r="AG277" s="88">
        <f t="shared" si="459"/>
        <v>545.75</v>
      </c>
      <c r="AH277" s="88">
        <f t="shared" si="459"/>
        <v>545.75</v>
      </c>
      <c r="AI277" s="88">
        <f t="shared" si="459"/>
        <v>605.66666666666663</v>
      </c>
      <c r="AJ277" s="88">
        <f t="shared" si="459"/>
        <v>605.66666666666663</v>
      </c>
      <c r="AK277" s="30"/>
      <c r="AL277" s="88">
        <f t="shared" si="460"/>
        <v>639.29999999999995</v>
      </c>
      <c r="AM277" s="88">
        <f t="shared" si="460"/>
        <v>639.29999999999995</v>
      </c>
      <c r="AN277" s="88">
        <f t="shared" si="460"/>
        <v>659.3</v>
      </c>
      <c r="AO277" s="88">
        <f t="shared" si="460"/>
        <v>630.09090909090912</v>
      </c>
      <c r="AP277" s="30"/>
      <c r="AQ277" s="88">
        <f t="shared" si="461"/>
        <v>630.09090909090912</v>
      </c>
      <c r="AR277" s="88">
        <f t="shared" si="461"/>
        <v>630.09090909090912</v>
      </c>
      <c r="AS277" s="88">
        <f t="shared" si="461"/>
        <v>630.09090909090912</v>
      </c>
      <c r="AT277" s="88">
        <f t="shared" si="461"/>
        <v>630.09090909090912</v>
      </c>
      <c r="AU277" s="30"/>
      <c r="AV277" s="88">
        <f t="shared" si="462"/>
        <v>630.09090909090912</v>
      </c>
      <c r="AW277" s="88">
        <f t="shared" si="462"/>
        <v>616.09090909090912</v>
      </c>
      <c r="AX277" s="88">
        <f t="shared" si="462"/>
        <v>631.70000000000005</v>
      </c>
      <c r="AY277" s="88">
        <f t="shared" si="462"/>
        <v>725.35294117647049</v>
      </c>
      <c r="BA277" s="88">
        <f t="shared" si="464"/>
        <v>725.35294117647049</v>
      </c>
      <c r="BB277" s="88">
        <f t="shared" ref="BB277:BC277" si="477">BB8/BB141</f>
        <v>711.37499999999989</v>
      </c>
      <c r="BC277" s="88">
        <f t="shared" si="477"/>
        <v>711.37499999999989</v>
      </c>
      <c r="BD277" s="88">
        <f t="shared" ref="BD277" si="478">BD8/BD141</f>
        <v>758.94444444444434</v>
      </c>
      <c r="BF277" s="88">
        <v>783.25</v>
      </c>
      <c r="BG277" s="88">
        <v>824.82352941176464</v>
      </c>
      <c r="BH277" s="88">
        <v>898.31578947368405</v>
      </c>
      <c r="BI277" s="88">
        <v>898.31578947368405</v>
      </c>
      <c r="BK277" s="88">
        <v>895.88888888888903</v>
      </c>
      <c r="BL277" s="88">
        <v>939.1</v>
      </c>
      <c r="BM277" s="88">
        <v>956.86956521739148</v>
      </c>
      <c r="BN277" s="88">
        <v>982.40000000000009</v>
      </c>
    </row>
    <row r="278" spans="2:66" outlineLevel="1" x14ac:dyDescent="0.35">
      <c r="B278" s="3" t="s">
        <v>6</v>
      </c>
      <c r="C278" s="87">
        <f t="shared" si="474"/>
        <v>508.3478260869565</v>
      </c>
      <c r="D278" s="87">
        <f t="shared" si="474"/>
        <v>512.52173913043475</v>
      </c>
      <c r="E278" s="87">
        <f t="shared" si="474"/>
        <v>511.08</v>
      </c>
      <c r="F278" s="87">
        <f t="shared" si="474"/>
        <v>511.08</v>
      </c>
      <c r="G278" s="30"/>
      <c r="H278" s="87">
        <f t="shared" si="475"/>
        <v>503.15384615384613</v>
      </c>
      <c r="I278" s="87">
        <f t="shared" si="475"/>
        <v>499.9</v>
      </c>
      <c r="J278" s="87">
        <f t="shared" si="475"/>
        <v>499.9</v>
      </c>
      <c r="K278" s="87">
        <f t="shared" si="475"/>
        <v>502.56666666666666</v>
      </c>
      <c r="L278" s="30"/>
      <c r="M278" s="87">
        <f t="shared" si="476"/>
        <v>503.63333333333333</v>
      </c>
      <c r="N278" s="87">
        <f t="shared" si="476"/>
        <v>506.89655172413791</v>
      </c>
      <c r="O278" s="87">
        <f t="shared" si="476"/>
        <v>523.64516129032256</v>
      </c>
      <c r="P278" s="87">
        <f t="shared" si="471"/>
        <v>497</v>
      </c>
      <c r="Q278" s="30"/>
      <c r="R278" s="87">
        <f t="shared" si="456"/>
        <v>483.92307692307691</v>
      </c>
      <c r="S278" s="87">
        <f t="shared" si="456"/>
        <v>490.2439024390244</v>
      </c>
      <c r="T278" s="87">
        <f t="shared" si="456"/>
        <v>498.65</v>
      </c>
      <c r="U278" s="87">
        <f t="shared" si="456"/>
        <v>498.46511627906978</v>
      </c>
      <c r="V278" s="30"/>
      <c r="W278" s="87">
        <f t="shared" si="457"/>
        <v>500.62790697674421</v>
      </c>
      <c r="X278" s="87">
        <f t="shared" si="457"/>
        <v>496.81818181818181</v>
      </c>
      <c r="Y278" s="87">
        <f t="shared" si="457"/>
        <v>496.81818181818181</v>
      </c>
      <c r="Z278" s="87">
        <f t="shared" si="457"/>
        <v>491.31818181818181</v>
      </c>
      <c r="AA278" s="30"/>
      <c r="AB278" s="87">
        <f t="shared" si="458"/>
        <v>477.69565217391306</v>
      </c>
      <c r="AC278" s="87">
        <f t="shared" si="458"/>
        <v>473.3478260869565</v>
      </c>
      <c r="AD278" s="87">
        <f t="shared" si="458"/>
        <v>430.5272727272727</v>
      </c>
      <c r="AE278" s="87">
        <f t="shared" si="458"/>
        <v>409.06779661016947</v>
      </c>
      <c r="AF278" s="30"/>
      <c r="AG278" s="87">
        <f t="shared" si="459"/>
        <v>414.61403508771929</v>
      </c>
      <c r="AH278" s="87">
        <f t="shared" si="459"/>
        <v>409.67241379310343</v>
      </c>
      <c r="AI278" s="87">
        <f t="shared" si="459"/>
        <v>411.27118644067798</v>
      </c>
      <c r="AJ278" s="87">
        <f t="shared" si="459"/>
        <v>411.27118644067798</v>
      </c>
      <c r="AK278" s="30"/>
      <c r="AL278" s="87">
        <f t="shared" si="460"/>
        <v>401.53571428571428</v>
      </c>
      <c r="AM278" s="87">
        <f t="shared" si="460"/>
        <v>452.15254237288133</v>
      </c>
      <c r="AN278" s="87">
        <f t="shared" si="460"/>
        <v>474.63793103448273</v>
      </c>
      <c r="AO278" s="87">
        <f t="shared" si="460"/>
        <v>468.34482758620692</v>
      </c>
      <c r="AP278" s="30"/>
      <c r="AQ278" s="87">
        <f t="shared" si="461"/>
        <v>468.34482758620692</v>
      </c>
      <c r="AR278" s="87">
        <f t="shared" si="461"/>
        <v>510.24242424242425</v>
      </c>
      <c r="AS278" s="87">
        <f t="shared" si="461"/>
        <v>512.78461538461534</v>
      </c>
      <c r="AT278" s="87">
        <f t="shared" si="461"/>
        <v>520.64285714285711</v>
      </c>
      <c r="AU278" s="30"/>
      <c r="AV278" s="87">
        <f t="shared" si="462"/>
        <v>521.61428571428576</v>
      </c>
      <c r="AW278" s="87">
        <f t="shared" si="462"/>
        <v>521.61428571428576</v>
      </c>
      <c r="AX278" s="87">
        <f t="shared" si="462"/>
        <v>509.04411764705884</v>
      </c>
      <c r="AY278" s="87">
        <f t="shared" si="462"/>
        <v>537.53521126760563</v>
      </c>
      <c r="BA278" s="87">
        <f t="shared" si="464"/>
        <v>537.53521126760563</v>
      </c>
      <c r="BB278" s="87">
        <f t="shared" ref="BB278:BC278" si="479">BB9/BB142</f>
        <v>537.53521126760563</v>
      </c>
      <c r="BC278" s="87">
        <f t="shared" si="479"/>
        <v>537.53521126760563</v>
      </c>
      <c r="BD278" s="87">
        <f t="shared" ref="BD278" si="480">BD9/BD142</f>
        <v>541.65753424657532</v>
      </c>
      <c r="BF278" s="87">
        <v>541.65753424657532</v>
      </c>
      <c r="BG278" s="87">
        <v>539.71621621621625</v>
      </c>
      <c r="BH278" s="87">
        <v>527.2465753424658</v>
      </c>
      <c r="BI278" s="87">
        <v>544.41772151898738</v>
      </c>
      <c r="BK278" s="87">
        <v>550</v>
      </c>
      <c r="BL278" s="87">
        <v>574.10256410256409</v>
      </c>
      <c r="BM278" s="87">
        <v>579.5333333333333</v>
      </c>
      <c r="BN278" s="87">
        <v>579.5333333333333</v>
      </c>
    </row>
    <row r="279" spans="2:66" outlineLevel="2" x14ac:dyDescent="0.35">
      <c r="B279" s="2" t="s">
        <v>7</v>
      </c>
      <c r="C279" s="88">
        <f t="shared" si="474"/>
        <v>643.125</v>
      </c>
      <c r="D279" s="88">
        <f t="shared" si="474"/>
        <v>639.75</v>
      </c>
      <c r="E279" s="88">
        <f t="shared" si="474"/>
        <v>639.75</v>
      </c>
      <c r="F279" s="88">
        <f t="shared" si="474"/>
        <v>639.75</v>
      </c>
      <c r="G279" s="30"/>
      <c r="H279" s="88">
        <f t="shared" si="475"/>
        <v>602.55555555555554</v>
      </c>
      <c r="I279" s="88">
        <f t="shared" si="475"/>
        <v>603.5454545454545</v>
      </c>
      <c r="J279" s="88">
        <f t="shared" si="475"/>
        <v>603.5454545454545</v>
      </c>
      <c r="K279" s="88">
        <f t="shared" si="475"/>
        <v>610.81818181818176</v>
      </c>
      <c r="L279" s="30"/>
      <c r="M279" s="88">
        <f t="shared" si="476"/>
        <v>609.63636363636351</v>
      </c>
      <c r="N279" s="88">
        <f t="shared" si="476"/>
        <v>609.09090909090912</v>
      </c>
      <c r="O279" s="88">
        <f t="shared" si="476"/>
        <v>609.5454545454545</v>
      </c>
      <c r="P279" s="88">
        <f t="shared" si="471"/>
        <v>527.625</v>
      </c>
      <c r="Q279" s="30"/>
      <c r="R279" s="88">
        <f t="shared" si="456"/>
        <v>540.5</v>
      </c>
      <c r="S279" s="88">
        <f t="shared" si="456"/>
        <v>540.5</v>
      </c>
      <c r="T279" s="88">
        <f t="shared" si="456"/>
        <v>540.1875</v>
      </c>
      <c r="U279" s="88">
        <f t="shared" si="456"/>
        <v>533.21052631578948</v>
      </c>
      <c r="V279" s="30"/>
      <c r="W279" s="88">
        <f t="shared" si="457"/>
        <v>538.47368421052636</v>
      </c>
      <c r="X279" s="88">
        <f t="shared" si="457"/>
        <v>538.47368421052636</v>
      </c>
      <c r="Y279" s="88">
        <f t="shared" si="457"/>
        <v>538.47368421052636</v>
      </c>
      <c r="Z279" s="88">
        <f t="shared" si="457"/>
        <v>538.47368421052636</v>
      </c>
      <c r="AA279" s="30"/>
      <c r="AB279" s="88">
        <f t="shared" si="458"/>
        <v>517.70000000000005</v>
      </c>
      <c r="AC279" s="88">
        <f t="shared" si="458"/>
        <v>507.7</v>
      </c>
      <c r="AD279" s="88">
        <f t="shared" si="458"/>
        <v>432.875</v>
      </c>
      <c r="AE279" s="88">
        <f t="shared" si="458"/>
        <v>399.57692307692315</v>
      </c>
      <c r="AF279" s="30"/>
      <c r="AG279" s="88">
        <f t="shared" si="459"/>
        <v>406.68000000000006</v>
      </c>
      <c r="AH279" s="88">
        <f t="shared" si="459"/>
        <v>406.72000000000008</v>
      </c>
      <c r="AI279" s="88">
        <f t="shared" si="459"/>
        <v>415.88</v>
      </c>
      <c r="AJ279" s="88">
        <f t="shared" si="459"/>
        <v>415.88</v>
      </c>
      <c r="AK279" s="30"/>
      <c r="AL279" s="88">
        <f t="shared" si="460"/>
        <v>419.13043478260869</v>
      </c>
      <c r="AM279" s="88">
        <f t="shared" si="460"/>
        <v>477.52173913043481</v>
      </c>
      <c r="AN279" s="88">
        <f t="shared" si="460"/>
        <v>477.52173913043481</v>
      </c>
      <c r="AO279" s="88">
        <f t="shared" si="460"/>
        <v>461.6521739130435</v>
      </c>
      <c r="AP279" s="30"/>
      <c r="AQ279" s="88">
        <f t="shared" si="461"/>
        <v>461.6521739130435</v>
      </c>
      <c r="AR279" s="88">
        <f t="shared" si="461"/>
        <v>474.96000000000009</v>
      </c>
      <c r="AS279" s="88">
        <f t="shared" si="461"/>
        <v>474.96000000000009</v>
      </c>
      <c r="AT279" s="88">
        <f t="shared" si="461"/>
        <v>474.96000000000009</v>
      </c>
      <c r="AU279" s="30"/>
      <c r="AV279" s="88">
        <f t="shared" si="462"/>
        <v>477.68000000000006</v>
      </c>
      <c r="AW279" s="88">
        <f t="shared" si="462"/>
        <v>477.68000000000006</v>
      </c>
      <c r="AX279" s="88">
        <f t="shared" si="462"/>
        <v>436.69565217391295</v>
      </c>
      <c r="AY279" s="88">
        <f t="shared" si="462"/>
        <v>522.84615384615392</v>
      </c>
      <c r="BA279" s="88">
        <f t="shared" si="464"/>
        <v>522.84615384615392</v>
      </c>
      <c r="BB279" s="88">
        <f t="shared" ref="BB279:BC279" si="481">BB10/BB143</f>
        <v>522.84615384615392</v>
      </c>
      <c r="BC279" s="88">
        <f t="shared" si="481"/>
        <v>522.84615384615392</v>
      </c>
      <c r="BD279" s="88">
        <f t="shared" ref="BD279" si="482">BD10/BD143</f>
        <v>534.64285714285711</v>
      </c>
      <c r="BF279" s="88">
        <v>534.64285714285711</v>
      </c>
      <c r="BG279" s="88">
        <v>534.64285714285711</v>
      </c>
      <c r="BH279" s="88">
        <v>534.64285714285711</v>
      </c>
      <c r="BI279" s="88">
        <v>534.64285714285711</v>
      </c>
      <c r="BK279" s="88">
        <v>534.64285714285711</v>
      </c>
      <c r="BL279" s="88">
        <v>534.64285714285711</v>
      </c>
      <c r="BM279" s="88">
        <v>544.04347826086951</v>
      </c>
      <c r="BN279" s="88">
        <v>544.04347826086951</v>
      </c>
    </row>
    <row r="280" spans="2:66" outlineLevel="2" x14ac:dyDescent="0.35">
      <c r="B280" s="2" t="s">
        <v>8</v>
      </c>
      <c r="C280" s="88">
        <f t="shared" si="474"/>
        <v>484.57142857142856</v>
      </c>
      <c r="D280" s="88">
        <f t="shared" si="474"/>
        <v>515</v>
      </c>
      <c r="E280" s="88">
        <f t="shared" si="474"/>
        <v>509.87499999999994</v>
      </c>
      <c r="F280" s="88">
        <f t="shared" si="474"/>
        <v>509.87499999999994</v>
      </c>
      <c r="G280" s="30"/>
      <c r="H280" s="88">
        <f t="shared" si="475"/>
        <v>509.875</v>
      </c>
      <c r="I280" s="88">
        <f t="shared" si="475"/>
        <v>509.625</v>
      </c>
      <c r="J280" s="88">
        <f t="shared" si="475"/>
        <v>509.625</v>
      </c>
      <c r="K280" s="88">
        <f t="shared" si="475"/>
        <v>509.625</v>
      </c>
      <c r="L280" s="30"/>
      <c r="M280" s="88">
        <f t="shared" si="476"/>
        <v>509.625</v>
      </c>
      <c r="N280" s="88">
        <f t="shared" si="476"/>
        <v>500</v>
      </c>
      <c r="O280" s="88">
        <f t="shared" si="476"/>
        <v>509.625</v>
      </c>
      <c r="P280" s="88">
        <f t="shared" si="471"/>
        <v>500</v>
      </c>
      <c r="Q280" s="30"/>
      <c r="R280" s="88">
        <f t="shared" si="456"/>
        <v>453.4</v>
      </c>
      <c r="S280" s="88">
        <f t="shared" si="456"/>
        <v>456.3</v>
      </c>
      <c r="T280" s="88">
        <f t="shared" si="456"/>
        <v>456.4</v>
      </c>
      <c r="U280" s="88">
        <f t="shared" si="456"/>
        <v>456.4</v>
      </c>
      <c r="V280" s="30"/>
      <c r="W280" s="88">
        <f t="shared" si="457"/>
        <v>455.7</v>
      </c>
      <c r="X280" s="88">
        <f t="shared" si="457"/>
        <v>455.7</v>
      </c>
      <c r="Y280" s="88">
        <f t="shared" si="457"/>
        <v>455.7</v>
      </c>
      <c r="Z280" s="88">
        <f t="shared" si="457"/>
        <v>455.7</v>
      </c>
      <c r="AA280" s="30"/>
      <c r="AB280" s="88">
        <f t="shared" si="458"/>
        <v>455.7</v>
      </c>
      <c r="AC280" s="88">
        <f t="shared" si="458"/>
        <v>455.7</v>
      </c>
      <c r="AD280" s="88">
        <f t="shared" si="458"/>
        <v>430.64285714285717</v>
      </c>
      <c r="AE280" s="88">
        <f t="shared" si="458"/>
        <v>415.26666666666665</v>
      </c>
      <c r="AF280" s="30"/>
      <c r="AG280" s="88">
        <f t="shared" si="459"/>
        <v>424.92857142857144</v>
      </c>
      <c r="AH280" s="88">
        <f t="shared" si="459"/>
        <v>424.92857142857144</v>
      </c>
      <c r="AI280" s="88">
        <f t="shared" si="459"/>
        <v>424.92857142857144</v>
      </c>
      <c r="AJ280" s="88">
        <f t="shared" si="459"/>
        <v>424.92857142857144</v>
      </c>
      <c r="AK280" s="30"/>
      <c r="AL280" s="88">
        <f t="shared" si="460"/>
        <v>424.92857142857144</v>
      </c>
      <c r="AM280" s="88">
        <f t="shared" si="460"/>
        <v>459.1875</v>
      </c>
      <c r="AN280" s="88">
        <f t="shared" si="460"/>
        <v>459.1875</v>
      </c>
      <c r="AO280" s="88">
        <f t="shared" si="460"/>
        <v>459.1875</v>
      </c>
      <c r="AP280" s="30"/>
      <c r="AQ280" s="88">
        <f t="shared" si="461"/>
        <v>459.1875</v>
      </c>
      <c r="AR280" s="88">
        <f t="shared" si="461"/>
        <v>561.10526315789468</v>
      </c>
      <c r="AS280" s="88">
        <f t="shared" si="461"/>
        <v>561.10526315789468</v>
      </c>
      <c r="AT280" s="88">
        <f t="shared" si="461"/>
        <v>561.10526315789468</v>
      </c>
      <c r="AU280" s="30"/>
      <c r="AV280" s="88">
        <f t="shared" si="462"/>
        <v>561.10526315789468</v>
      </c>
      <c r="AW280" s="88">
        <f t="shared" si="462"/>
        <v>561.10526315789468</v>
      </c>
      <c r="AX280" s="88">
        <f t="shared" si="462"/>
        <v>561.10526315789468</v>
      </c>
      <c r="AY280" s="88">
        <f t="shared" si="462"/>
        <v>561.10526315789468</v>
      </c>
      <c r="BA280" s="88">
        <f t="shared" si="464"/>
        <v>561.10526315789468</v>
      </c>
      <c r="BB280" s="88">
        <f t="shared" ref="BB280:BC280" si="483">BB11/BB144</f>
        <v>561.10526315789468</v>
      </c>
      <c r="BC280" s="88">
        <f t="shared" si="483"/>
        <v>561.10526315789468</v>
      </c>
      <c r="BD280" s="88">
        <f t="shared" ref="BD280" si="484">BD11/BD144</f>
        <v>561.10526315789468</v>
      </c>
      <c r="BF280" s="88">
        <v>561.10526315789468</v>
      </c>
      <c r="BG280" s="88">
        <v>561.10526315789468</v>
      </c>
      <c r="BH280" s="88">
        <v>561.10526315789468</v>
      </c>
      <c r="BI280" s="88">
        <v>561.10526315789468</v>
      </c>
      <c r="BK280" s="88">
        <v>561.10526315789468</v>
      </c>
      <c r="BL280" s="88">
        <v>561.10526315789468</v>
      </c>
      <c r="BM280" s="88">
        <v>561.10526315789468</v>
      </c>
      <c r="BN280" s="88">
        <v>561.10526315789468</v>
      </c>
    </row>
    <row r="281" spans="2:66" outlineLevel="2" x14ac:dyDescent="0.35">
      <c r="B281" s="2" t="s">
        <v>9</v>
      </c>
      <c r="C281" s="88">
        <f t="shared" si="474"/>
        <v>394.375</v>
      </c>
      <c r="D281" s="88">
        <f t="shared" si="474"/>
        <v>397.77777777777777</v>
      </c>
      <c r="E281" s="88">
        <f t="shared" si="474"/>
        <v>397.77777777777777</v>
      </c>
      <c r="F281" s="88">
        <f t="shared" si="474"/>
        <v>397.77777777777777</v>
      </c>
      <c r="G281" s="30"/>
      <c r="H281" s="88">
        <f t="shared" si="475"/>
        <v>397.77777777777777</v>
      </c>
      <c r="I281" s="88">
        <f t="shared" si="475"/>
        <v>389.18181818181819</v>
      </c>
      <c r="J281" s="88">
        <f t="shared" si="475"/>
        <v>389.18181818181819</v>
      </c>
      <c r="K281" s="88">
        <f t="shared" si="475"/>
        <v>389.18181818181819</v>
      </c>
      <c r="L281" s="30"/>
      <c r="M281" s="88">
        <f t="shared" si="476"/>
        <v>393.27272727272737</v>
      </c>
      <c r="N281" s="88">
        <f t="shared" si="476"/>
        <v>400</v>
      </c>
      <c r="O281" s="88">
        <f t="shared" si="476"/>
        <v>454.25</v>
      </c>
      <c r="P281" s="88">
        <f t="shared" si="471"/>
        <v>454.16666666666669</v>
      </c>
      <c r="Q281" s="30"/>
      <c r="R281" s="88">
        <f t="shared" si="456"/>
        <v>437.76923076923077</v>
      </c>
      <c r="S281" s="88">
        <f t="shared" si="456"/>
        <v>459.26666666666665</v>
      </c>
      <c r="T281" s="88">
        <f t="shared" si="456"/>
        <v>481.35714285714283</v>
      </c>
      <c r="U281" s="88">
        <f t="shared" si="456"/>
        <v>481.35714285714283</v>
      </c>
      <c r="V281" s="30"/>
      <c r="W281" s="88">
        <f t="shared" si="457"/>
        <v>481.35714285714283</v>
      </c>
      <c r="X281" s="88">
        <f t="shared" si="457"/>
        <v>471.46666666666664</v>
      </c>
      <c r="Y281" s="88">
        <f t="shared" si="457"/>
        <v>471.46666666666664</v>
      </c>
      <c r="Z281" s="88">
        <f t="shared" si="457"/>
        <v>455.33333333333331</v>
      </c>
      <c r="AA281" s="30"/>
      <c r="AB281" s="88">
        <f t="shared" si="458"/>
        <v>441.4375</v>
      </c>
      <c r="AC281" s="88">
        <f t="shared" si="458"/>
        <v>441.4375</v>
      </c>
      <c r="AD281" s="88">
        <f t="shared" si="458"/>
        <v>427.11764705882354</v>
      </c>
      <c r="AE281" s="88">
        <f t="shared" si="458"/>
        <v>417.61111111111109</v>
      </c>
      <c r="AF281" s="30"/>
      <c r="AG281" s="88">
        <f t="shared" si="459"/>
        <v>417.61111111111109</v>
      </c>
      <c r="AH281" s="88">
        <f t="shared" si="459"/>
        <v>402.31578947368422</v>
      </c>
      <c r="AI281" s="88">
        <f t="shared" si="459"/>
        <v>395.95</v>
      </c>
      <c r="AJ281" s="88">
        <f t="shared" si="459"/>
        <v>395.95</v>
      </c>
      <c r="AK281" s="30"/>
      <c r="AL281" s="88">
        <f t="shared" si="460"/>
        <v>362.99999999999994</v>
      </c>
      <c r="AM281" s="88">
        <f t="shared" si="460"/>
        <v>417.35000000000008</v>
      </c>
      <c r="AN281" s="88">
        <f t="shared" si="460"/>
        <v>484.15789473684202</v>
      </c>
      <c r="AO281" s="88">
        <f t="shared" si="460"/>
        <v>484.15789473684202</v>
      </c>
      <c r="AP281" s="30"/>
      <c r="AQ281" s="88">
        <f t="shared" si="461"/>
        <v>484.15789473684202</v>
      </c>
      <c r="AR281" s="88">
        <f t="shared" si="461"/>
        <v>506.40909090909093</v>
      </c>
      <c r="AS281" s="88">
        <f t="shared" si="461"/>
        <v>514.09523809523819</v>
      </c>
      <c r="AT281" s="88">
        <f t="shared" si="461"/>
        <v>535</v>
      </c>
      <c r="AU281" s="30"/>
      <c r="AV281" s="88">
        <f t="shared" si="462"/>
        <v>535</v>
      </c>
      <c r="AW281" s="88">
        <f t="shared" si="462"/>
        <v>535</v>
      </c>
      <c r="AX281" s="88">
        <f t="shared" si="462"/>
        <v>535</v>
      </c>
      <c r="AY281" s="88">
        <f t="shared" si="462"/>
        <v>535</v>
      </c>
      <c r="BA281" s="88">
        <f t="shared" si="464"/>
        <v>535</v>
      </c>
      <c r="BB281" s="88">
        <f t="shared" ref="BB281:BC281" si="485">BB12/BB145</f>
        <v>535</v>
      </c>
      <c r="BC281" s="88">
        <f t="shared" si="485"/>
        <v>535</v>
      </c>
      <c r="BD281" s="88">
        <f t="shared" ref="BD281" si="486">BD12/BD145</f>
        <v>535</v>
      </c>
      <c r="BF281" s="88">
        <v>535</v>
      </c>
      <c r="BG281" s="88">
        <v>529.92592592592598</v>
      </c>
      <c r="BH281" s="88">
        <v>494.53846153846149</v>
      </c>
      <c r="BI281" s="88">
        <v>543.0625</v>
      </c>
      <c r="BK281" s="88">
        <v>557.29999999999995</v>
      </c>
      <c r="BL281" s="88">
        <v>617.70967741935488</v>
      </c>
      <c r="BM281" s="88">
        <v>614.87878787878776</v>
      </c>
      <c r="BN281" s="88">
        <v>614.87878787878776</v>
      </c>
    </row>
    <row r="282" spans="2:66" outlineLevel="1" x14ac:dyDescent="0.35">
      <c r="B282" s="3" t="s">
        <v>14</v>
      </c>
      <c r="C282" s="87">
        <f t="shared" si="474"/>
        <v>481.46153846153845</v>
      </c>
      <c r="D282" s="87">
        <f t="shared" si="474"/>
        <v>505.16666666666669</v>
      </c>
      <c r="E282" s="87">
        <f t="shared" si="474"/>
        <v>538.54999999999995</v>
      </c>
      <c r="F282" s="87">
        <f t="shared" si="474"/>
        <v>501.12121212121212</v>
      </c>
      <c r="G282" s="30"/>
      <c r="H282" s="87">
        <f t="shared" si="475"/>
        <v>519.47222222222217</v>
      </c>
      <c r="I282" s="87">
        <f t="shared" si="475"/>
        <v>523.80555555555554</v>
      </c>
      <c r="J282" s="87">
        <f t="shared" si="475"/>
        <v>486.02564102564105</v>
      </c>
      <c r="K282" s="87">
        <f t="shared" si="475"/>
        <v>496.66666666666669</v>
      </c>
      <c r="L282" s="30"/>
      <c r="M282" s="87">
        <f t="shared" si="476"/>
        <v>481.36170212765956</v>
      </c>
      <c r="N282" s="87">
        <f t="shared" si="476"/>
        <v>478.75000000000006</v>
      </c>
      <c r="O282" s="87">
        <f t="shared" si="476"/>
        <v>476.53571428571422</v>
      </c>
      <c r="P282" s="87">
        <f t="shared" si="471"/>
        <v>493.65625</v>
      </c>
      <c r="Q282" s="30"/>
      <c r="R282" s="87">
        <f t="shared" si="456"/>
        <v>485.65151515151513</v>
      </c>
      <c r="S282" s="87">
        <f t="shared" si="456"/>
        <v>479.15714285714284</v>
      </c>
      <c r="T282" s="87">
        <f t="shared" si="456"/>
        <v>474.75362318840581</v>
      </c>
      <c r="U282" s="87">
        <f t="shared" si="456"/>
        <v>489.54545454545456</v>
      </c>
      <c r="V282" s="30"/>
      <c r="W282" s="87">
        <f t="shared" si="457"/>
        <v>494.28750000000002</v>
      </c>
      <c r="X282" s="87">
        <f t="shared" si="457"/>
        <v>484.88888888888891</v>
      </c>
      <c r="Y282" s="87">
        <f t="shared" si="457"/>
        <v>498.39759036144579</v>
      </c>
      <c r="Z282" s="87">
        <f t="shared" si="457"/>
        <v>506.2000000000001</v>
      </c>
      <c r="AA282" s="30"/>
      <c r="AB282" s="87">
        <f t="shared" si="458"/>
        <v>506.04597701149424</v>
      </c>
      <c r="AC282" s="87">
        <f t="shared" si="458"/>
        <v>503.17241379310343</v>
      </c>
      <c r="AD282" s="87">
        <f t="shared" si="458"/>
        <v>479.42553191489361</v>
      </c>
      <c r="AE282" s="87">
        <f t="shared" si="458"/>
        <v>478.05660377358492</v>
      </c>
      <c r="AF282" s="30"/>
      <c r="AG282" s="87">
        <f t="shared" si="459"/>
        <v>458.08189655172413</v>
      </c>
      <c r="AH282" s="87">
        <f t="shared" si="459"/>
        <v>453.140522875817</v>
      </c>
      <c r="AI282" s="87">
        <f t="shared" si="459"/>
        <v>457.76285714285711</v>
      </c>
      <c r="AJ282" s="87">
        <f t="shared" si="459"/>
        <v>473.42929292929284</v>
      </c>
      <c r="AK282" s="30"/>
      <c r="AL282" s="87">
        <f t="shared" si="460"/>
        <v>486.50490196078431</v>
      </c>
      <c r="AM282" s="87">
        <f t="shared" si="460"/>
        <v>502.10043668122273</v>
      </c>
      <c r="AN282" s="87">
        <f t="shared" si="460"/>
        <v>503.28270042194094</v>
      </c>
      <c r="AO282" s="87">
        <f t="shared" si="460"/>
        <v>523.37499999999989</v>
      </c>
      <c r="AP282" s="30"/>
      <c r="AQ282" s="87">
        <f t="shared" si="461"/>
        <v>518.55749128919865</v>
      </c>
      <c r="AR282" s="87">
        <f t="shared" si="461"/>
        <v>531.95624999999995</v>
      </c>
      <c r="AS282" s="87">
        <f t="shared" si="461"/>
        <v>532.85538461538465</v>
      </c>
      <c r="AT282" s="87">
        <f t="shared" si="461"/>
        <v>536.75297619047615</v>
      </c>
      <c r="AU282" s="30"/>
      <c r="AV282" s="87">
        <f t="shared" si="462"/>
        <v>539.21726190476204</v>
      </c>
      <c r="AW282" s="87">
        <f t="shared" si="462"/>
        <v>548.64670658682633</v>
      </c>
      <c r="AX282" s="87">
        <f t="shared" si="462"/>
        <v>553.66961651917404</v>
      </c>
      <c r="AY282" s="87">
        <f t="shared" si="462"/>
        <v>555.70200573065904</v>
      </c>
      <c r="BA282" s="87">
        <f t="shared" si="464"/>
        <v>561.07492795389044</v>
      </c>
      <c r="BB282" s="87">
        <f t="shared" ref="BB282:BC282" si="487">BB13/BB146</f>
        <v>560.9401709401709</v>
      </c>
      <c r="BC282" s="87">
        <f t="shared" si="487"/>
        <v>563.45580110497235</v>
      </c>
      <c r="BD282" s="87">
        <f t="shared" ref="BD282" si="488">BD13/BD146</f>
        <v>562.52173913043475</v>
      </c>
      <c r="BF282" s="87">
        <v>562.74594594594589</v>
      </c>
      <c r="BG282" s="87">
        <v>571.30870712401054</v>
      </c>
      <c r="BH282" s="87">
        <v>574.06824146981637</v>
      </c>
      <c r="BI282" s="87">
        <v>588.74047619047622</v>
      </c>
      <c r="BK282" s="87">
        <v>587.20616113744074</v>
      </c>
      <c r="BL282" s="87">
        <v>596.51522248243555</v>
      </c>
      <c r="BM282" s="87">
        <v>603.79254079254076</v>
      </c>
      <c r="BN282" s="87">
        <v>621.59142212189613</v>
      </c>
    </row>
    <row r="283" spans="2:66" outlineLevel="2" x14ac:dyDescent="0.35">
      <c r="B283" s="2" t="s">
        <v>15</v>
      </c>
      <c r="C283" s="88">
        <f t="shared" si="474"/>
        <v>479.55555555555554</v>
      </c>
      <c r="D283" s="88">
        <f t="shared" si="474"/>
        <v>492.85714285714283</v>
      </c>
      <c r="E283" s="88">
        <f t="shared" si="474"/>
        <v>504.66666666666669</v>
      </c>
      <c r="F283" s="88">
        <f t="shared" si="474"/>
        <v>476.28571428571428</v>
      </c>
      <c r="G283" s="30"/>
      <c r="H283" s="88">
        <f t="shared" si="475"/>
        <v>500</v>
      </c>
      <c r="I283" s="88">
        <f t="shared" si="475"/>
        <v>506.0625</v>
      </c>
      <c r="J283" s="88">
        <f t="shared" si="475"/>
        <v>489.97058823529414</v>
      </c>
      <c r="K283" s="88">
        <f t="shared" si="475"/>
        <v>505.12820512820514</v>
      </c>
      <c r="L283" s="30"/>
      <c r="M283" s="88">
        <f t="shared" si="476"/>
        <v>485.65853658536588</v>
      </c>
      <c r="N283" s="88">
        <f t="shared" si="476"/>
        <v>485.62500000000006</v>
      </c>
      <c r="O283" s="88">
        <f t="shared" si="476"/>
        <v>484.27083333333326</v>
      </c>
      <c r="P283" s="88">
        <f t="shared" si="471"/>
        <v>503.5272727272727</v>
      </c>
      <c r="Q283" s="30"/>
      <c r="R283" s="88">
        <f t="shared" si="456"/>
        <v>503.76363636363635</v>
      </c>
      <c r="S283" s="88">
        <f t="shared" si="456"/>
        <v>494.83050847457628</v>
      </c>
      <c r="T283" s="88">
        <f t="shared" si="456"/>
        <v>495.0169491525424</v>
      </c>
      <c r="U283" s="88">
        <f t="shared" si="456"/>
        <v>506.65079365079362</v>
      </c>
      <c r="V283" s="30"/>
      <c r="W283" s="88">
        <f t="shared" si="457"/>
        <v>518.44444444444446</v>
      </c>
      <c r="X283" s="88">
        <f t="shared" si="457"/>
        <v>506.17187500000006</v>
      </c>
      <c r="Y283" s="88">
        <f t="shared" si="457"/>
        <v>514.17460317460313</v>
      </c>
      <c r="Z283" s="88">
        <f t="shared" si="457"/>
        <v>523.84615384615392</v>
      </c>
      <c r="AA283" s="30"/>
      <c r="AB283" s="88">
        <f t="shared" si="458"/>
        <v>523.11940298507466</v>
      </c>
      <c r="AC283" s="88">
        <f t="shared" si="458"/>
        <v>523.11940298507466</v>
      </c>
      <c r="AD283" s="88">
        <f t="shared" si="458"/>
        <v>504.70833333333331</v>
      </c>
      <c r="AE283" s="88">
        <f t="shared" si="458"/>
        <v>499.36904761904759</v>
      </c>
      <c r="AF283" s="30"/>
      <c r="AG283" s="88">
        <f t="shared" si="459"/>
        <v>472.45212765957444</v>
      </c>
      <c r="AH283" s="88">
        <f t="shared" si="459"/>
        <v>464.20703124999994</v>
      </c>
      <c r="AI283" s="88">
        <f t="shared" si="459"/>
        <v>468.99650349650352</v>
      </c>
      <c r="AJ283" s="88">
        <f t="shared" si="459"/>
        <v>480.52201257861628</v>
      </c>
      <c r="AK283" s="30"/>
      <c r="AL283" s="88">
        <f t="shared" si="460"/>
        <v>493.43975903614455</v>
      </c>
      <c r="AM283" s="88">
        <f t="shared" si="460"/>
        <v>510.2340425531915</v>
      </c>
      <c r="AN283" s="88">
        <f t="shared" si="460"/>
        <v>510.43979057591622</v>
      </c>
      <c r="AO283" s="88">
        <f t="shared" si="460"/>
        <v>533.05022831050223</v>
      </c>
      <c r="AP283" s="30"/>
      <c r="AQ283" s="88">
        <f t="shared" si="461"/>
        <v>526.82894736842104</v>
      </c>
      <c r="AR283" s="88">
        <f t="shared" si="461"/>
        <v>542.375</v>
      </c>
      <c r="AS283" s="88">
        <f t="shared" si="461"/>
        <v>543.29501915708818</v>
      </c>
      <c r="AT283" s="88">
        <f t="shared" si="461"/>
        <v>546.86142322097373</v>
      </c>
      <c r="AU283" s="30"/>
      <c r="AV283" s="88">
        <f t="shared" si="462"/>
        <v>551.64963503649642</v>
      </c>
      <c r="AW283" s="88">
        <f t="shared" si="462"/>
        <v>561.67037037037039</v>
      </c>
      <c r="AX283" s="88">
        <f t="shared" si="462"/>
        <v>561.67037037037039</v>
      </c>
      <c r="AY283" s="88">
        <f t="shared" si="462"/>
        <v>563.91785714285709</v>
      </c>
      <c r="BA283" s="88">
        <f t="shared" si="464"/>
        <v>570.68345323740994</v>
      </c>
      <c r="BB283" s="88">
        <f t="shared" ref="BB283:BC283" si="489">BB14/BB147</f>
        <v>571.64999999999986</v>
      </c>
      <c r="BC283" s="88">
        <f t="shared" si="489"/>
        <v>574.37457044673545</v>
      </c>
      <c r="BD283" s="88">
        <f t="shared" ref="BD283" si="490">BD14/BD147</f>
        <v>574.35472972972968</v>
      </c>
      <c r="BF283" s="88">
        <v>574.55369127516781</v>
      </c>
      <c r="BG283" s="88">
        <v>583.84053156146183</v>
      </c>
      <c r="BH283" s="88">
        <v>586.02631578947376</v>
      </c>
      <c r="BI283" s="88">
        <v>594.57492354740066</v>
      </c>
      <c r="BK283" s="88">
        <v>592.45896656534944</v>
      </c>
      <c r="BL283" s="88">
        <v>598.42073170731703</v>
      </c>
      <c r="BM283" s="88">
        <v>606.52424242424252</v>
      </c>
      <c r="BN283" s="88">
        <v>612.77380952380952</v>
      </c>
    </row>
    <row r="284" spans="2:66" outlineLevel="2" x14ac:dyDescent="0.35">
      <c r="B284" s="2" t="s">
        <v>16</v>
      </c>
      <c r="C284" s="88">
        <f t="shared" si="474"/>
        <v>485.75</v>
      </c>
      <c r="D284" s="88">
        <f t="shared" si="474"/>
        <v>548.25</v>
      </c>
      <c r="E284" s="88">
        <f t="shared" si="474"/>
        <v>640.20000000000005</v>
      </c>
      <c r="F284" s="88">
        <f t="shared" si="474"/>
        <v>640.20000000000005</v>
      </c>
      <c r="G284" s="30"/>
      <c r="H284" s="88">
        <f t="shared" si="475"/>
        <v>640.20000000000005</v>
      </c>
      <c r="I284" s="88">
        <f t="shared" si="475"/>
        <v>665.75</v>
      </c>
      <c r="J284" s="88">
        <f t="shared" si="475"/>
        <v>459.2</v>
      </c>
      <c r="K284" s="88">
        <f t="shared" si="475"/>
        <v>441.66666666666674</v>
      </c>
      <c r="L284" s="30"/>
      <c r="M284" s="88">
        <f t="shared" si="476"/>
        <v>452</v>
      </c>
      <c r="N284" s="88">
        <f t="shared" si="476"/>
        <v>437.5</v>
      </c>
      <c r="O284" s="88">
        <f t="shared" si="476"/>
        <v>430.125</v>
      </c>
      <c r="P284" s="88">
        <f t="shared" si="471"/>
        <v>433.33333333333337</v>
      </c>
      <c r="Q284" s="30"/>
      <c r="R284" s="88">
        <f t="shared" si="456"/>
        <v>395.09090909090907</v>
      </c>
      <c r="S284" s="88">
        <f t="shared" si="456"/>
        <v>395.09090909090907</v>
      </c>
      <c r="T284" s="88">
        <f t="shared" si="456"/>
        <v>355.2</v>
      </c>
      <c r="U284" s="88">
        <f t="shared" si="456"/>
        <v>412.57142857142856</v>
      </c>
      <c r="V284" s="30"/>
      <c r="W284" s="88">
        <f t="shared" si="457"/>
        <v>404.76470588235293</v>
      </c>
      <c r="X284" s="88">
        <f t="shared" si="457"/>
        <v>404.76470588235293</v>
      </c>
      <c r="Y284" s="88">
        <f t="shared" si="457"/>
        <v>448.7</v>
      </c>
      <c r="Z284" s="88">
        <f t="shared" si="457"/>
        <v>448.85</v>
      </c>
      <c r="AA284" s="30"/>
      <c r="AB284" s="88">
        <f t="shared" si="458"/>
        <v>448.85</v>
      </c>
      <c r="AC284" s="88">
        <f t="shared" si="458"/>
        <v>436.35</v>
      </c>
      <c r="AD284" s="88">
        <f t="shared" si="458"/>
        <v>396.68181818181819</v>
      </c>
      <c r="AE284" s="88">
        <f t="shared" si="458"/>
        <v>396.68181818181819</v>
      </c>
      <c r="AF284" s="30"/>
      <c r="AG284" s="88">
        <f t="shared" si="459"/>
        <v>396.68181818181819</v>
      </c>
      <c r="AH284" s="88">
        <f t="shared" si="459"/>
        <v>396.48</v>
      </c>
      <c r="AI284" s="88">
        <f t="shared" si="459"/>
        <v>407.5625</v>
      </c>
      <c r="AJ284" s="88">
        <f t="shared" si="459"/>
        <v>444.51282051282061</v>
      </c>
      <c r="AK284" s="30"/>
      <c r="AL284" s="88">
        <f t="shared" si="460"/>
        <v>456.21052631578948</v>
      </c>
      <c r="AM284" s="88">
        <f t="shared" si="460"/>
        <v>464.80487804878049</v>
      </c>
      <c r="AN284" s="88">
        <f t="shared" si="460"/>
        <v>473.56521739130437</v>
      </c>
      <c r="AO284" s="88">
        <f t="shared" si="460"/>
        <v>483.39622641509425</v>
      </c>
      <c r="AP284" s="30"/>
      <c r="AQ284" s="88">
        <f t="shared" si="461"/>
        <v>486.59322033898303</v>
      </c>
      <c r="AR284" s="88">
        <f t="shared" si="461"/>
        <v>490.28125</v>
      </c>
      <c r="AS284" s="88">
        <f t="shared" si="461"/>
        <v>490.28125</v>
      </c>
      <c r="AT284" s="88">
        <f t="shared" si="461"/>
        <v>497.63768115942031</v>
      </c>
      <c r="AU284" s="30"/>
      <c r="AV284" s="88">
        <f t="shared" si="462"/>
        <v>484.27419354838707</v>
      </c>
      <c r="AW284" s="88">
        <f t="shared" si="462"/>
        <v>493.703125</v>
      </c>
      <c r="AX284" s="88">
        <f t="shared" si="462"/>
        <v>522.36231884057975</v>
      </c>
      <c r="AY284" s="88">
        <f t="shared" si="462"/>
        <v>522.36231884057975</v>
      </c>
      <c r="BA284" s="88">
        <f t="shared" si="464"/>
        <v>522.36231884057975</v>
      </c>
      <c r="BB284" s="88">
        <f t="shared" ref="BB284:BC284" si="491">BB15/BB148</f>
        <v>518.70422535211253</v>
      </c>
      <c r="BC284" s="88">
        <f t="shared" si="491"/>
        <v>518.70422535211253</v>
      </c>
      <c r="BD284" s="88">
        <f t="shared" ref="BD284" si="492">BD15/BD148</f>
        <v>513.875</v>
      </c>
      <c r="BF284" s="88">
        <v>513.875</v>
      </c>
      <c r="BG284" s="88">
        <v>507.94666666666666</v>
      </c>
      <c r="BH284" s="88">
        <v>511.81081081081072</v>
      </c>
      <c r="BI284" s="88">
        <v>560.10227272727263</v>
      </c>
      <c r="BK284" s="88">
        <v>552.84883720930225</v>
      </c>
      <c r="BL284" s="88">
        <v>581.48351648351638</v>
      </c>
      <c r="BM284" s="88">
        <v>586.3626373626372</v>
      </c>
      <c r="BN284" s="88">
        <v>605.20430107526875</v>
      </c>
    </row>
    <row r="285" spans="2:66" outlineLevel="2" x14ac:dyDescent="0.35">
      <c r="B285" s="52" t="s">
        <v>260</v>
      </c>
      <c r="C285" s="90" t="s">
        <v>206</v>
      </c>
      <c r="D285" s="90" t="s">
        <v>206</v>
      </c>
      <c r="E285" s="90" t="s">
        <v>206</v>
      </c>
      <c r="F285" s="90" t="s">
        <v>206</v>
      </c>
      <c r="G285" s="30"/>
      <c r="H285" s="90" t="s">
        <v>206</v>
      </c>
      <c r="I285" s="90" t="s">
        <v>206</v>
      </c>
      <c r="J285" s="90" t="s">
        <v>206</v>
      </c>
      <c r="K285" s="90" t="s">
        <v>206</v>
      </c>
      <c r="L285" s="30"/>
      <c r="M285" s="90" t="s">
        <v>206</v>
      </c>
      <c r="N285" s="90" t="s">
        <v>206</v>
      </c>
      <c r="O285" s="90" t="s">
        <v>206</v>
      </c>
      <c r="P285" s="90" t="s">
        <v>206</v>
      </c>
      <c r="Q285" s="30"/>
      <c r="R285" s="90" t="s">
        <v>206</v>
      </c>
      <c r="S285" s="90" t="s">
        <v>206</v>
      </c>
      <c r="T285" s="90" t="s">
        <v>206</v>
      </c>
      <c r="U285" s="90" t="s">
        <v>206</v>
      </c>
      <c r="V285" s="30"/>
      <c r="W285" s="90" t="s">
        <v>206</v>
      </c>
      <c r="X285" s="90" t="s">
        <v>206</v>
      </c>
      <c r="Y285" s="90" t="s">
        <v>206</v>
      </c>
      <c r="Z285" s="90" t="s">
        <v>206</v>
      </c>
      <c r="AA285" s="30"/>
      <c r="AB285" s="90" t="s">
        <v>206</v>
      </c>
      <c r="AC285" s="90" t="s">
        <v>206</v>
      </c>
      <c r="AD285" s="90" t="s">
        <v>206</v>
      </c>
      <c r="AE285" s="90" t="s">
        <v>206</v>
      </c>
      <c r="AF285" s="30"/>
      <c r="AG285" s="90" t="s">
        <v>206</v>
      </c>
      <c r="AH285" s="90" t="s">
        <v>206</v>
      </c>
      <c r="AI285" s="90" t="s">
        <v>206</v>
      </c>
      <c r="AJ285" s="90" t="s">
        <v>206</v>
      </c>
      <c r="AK285" s="30"/>
      <c r="AL285" s="90" t="s">
        <v>206</v>
      </c>
      <c r="AM285" s="90" t="s">
        <v>206</v>
      </c>
      <c r="AN285" s="90" t="s">
        <v>206</v>
      </c>
      <c r="AO285" s="90" t="s">
        <v>206</v>
      </c>
      <c r="AP285" s="30"/>
      <c r="AQ285" s="90" t="s">
        <v>206</v>
      </c>
      <c r="AR285" s="90" t="s">
        <v>206</v>
      </c>
      <c r="AS285" s="90" t="s">
        <v>206</v>
      </c>
      <c r="AT285" s="90" t="s">
        <v>206</v>
      </c>
      <c r="AU285" s="30"/>
      <c r="AV285" s="90" t="s">
        <v>206</v>
      </c>
      <c r="AW285" s="90" t="s">
        <v>206</v>
      </c>
      <c r="AX285" s="90" t="s">
        <v>206</v>
      </c>
      <c r="AY285" s="90" t="s">
        <v>206</v>
      </c>
      <c r="BA285" s="90" t="s">
        <v>206</v>
      </c>
      <c r="BB285" s="90" t="s">
        <v>206</v>
      </c>
      <c r="BC285" s="90" t="s">
        <v>206</v>
      </c>
      <c r="BD285" s="90" t="s">
        <v>206</v>
      </c>
      <c r="BF285" s="90" t="s">
        <v>206</v>
      </c>
      <c r="BG285" s="90">
        <v>898</v>
      </c>
      <c r="BH285" s="90">
        <v>898</v>
      </c>
      <c r="BI285" s="88">
        <v>711.19999999999993</v>
      </c>
      <c r="BK285" s="90">
        <v>762.42857142857144</v>
      </c>
      <c r="BL285" s="88">
        <v>689.375</v>
      </c>
      <c r="BM285" s="88">
        <v>689.375</v>
      </c>
      <c r="BN285" s="88">
        <v>689.375</v>
      </c>
    </row>
    <row r="286" spans="2:66" outlineLevel="2" x14ac:dyDescent="0.35">
      <c r="B286" s="52" t="s">
        <v>284</v>
      </c>
      <c r="C286" s="90" t="s">
        <v>206</v>
      </c>
      <c r="D286" s="90" t="s">
        <v>206</v>
      </c>
      <c r="E286" s="90" t="s">
        <v>206</v>
      </c>
      <c r="F286" s="90" t="s">
        <v>206</v>
      </c>
      <c r="G286" s="30"/>
      <c r="H286" s="90" t="s">
        <v>206</v>
      </c>
      <c r="I286" s="90" t="s">
        <v>206</v>
      </c>
      <c r="J286" s="90" t="s">
        <v>206</v>
      </c>
      <c r="K286" s="90" t="s">
        <v>206</v>
      </c>
      <c r="L286" s="30"/>
      <c r="M286" s="90" t="s">
        <v>206</v>
      </c>
      <c r="N286" s="90" t="s">
        <v>206</v>
      </c>
      <c r="O286" s="90" t="s">
        <v>206</v>
      </c>
      <c r="P286" s="90" t="s">
        <v>206</v>
      </c>
      <c r="Q286" s="30"/>
      <c r="R286" s="90" t="s">
        <v>206</v>
      </c>
      <c r="S286" s="90" t="s">
        <v>206</v>
      </c>
      <c r="T286" s="90" t="s">
        <v>206</v>
      </c>
      <c r="U286" s="90" t="s">
        <v>206</v>
      </c>
      <c r="V286" s="30"/>
      <c r="W286" s="90" t="s">
        <v>206</v>
      </c>
      <c r="X286" s="90" t="s">
        <v>206</v>
      </c>
      <c r="Y286" s="90" t="s">
        <v>206</v>
      </c>
      <c r="Z286" s="90" t="s">
        <v>206</v>
      </c>
      <c r="AA286" s="30"/>
      <c r="AB286" s="90" t="s">
        <v>206</v>
      </c>
      <c r="AC286" s="90" t="s">
        <v>206</v>
      </c>
      <c r="AD286" s="90" t="s">
        <v>206</v>
      </c>
      <c r="AE286" s="90" t="s">
        <v>206</v>
      </c>
      <c r="AF286" s="30"/>
      <c r="AG286" s="90" t="s">
        <v>206</v>
      </c>
      <c r="AH286" s="90" t="s">
        <v>206</v>
      </c>
      <c r="AI286" s="90" t="s">
        <v>206</v>
      </c>
      <c r="AJ286" s="90" t="s">
        <v>206</v>
      </c>
      <c r="AK286" s="30"/>
      <c r="AL286" s="90" t="s">
        <v>206</v>
      </c>
      <c r="AM286" s="90" t="s">
        <v>206</v>
      </c>
      <c r="AN286" s="90" t="s">
        <v>206</v>
      </c>
      <c r="AO286" s="90" t="s">
        <v>206</v>
      </c>
      <c r="AP286" s="30"/>
      <c r="AQ286" s="90" t="s">
        <v>206</v>
      </c>
      <c r="AR286" s="90" t="s">
        <v>206</v>
      </c>
      <c r="AS286" s="90" t="s">
        <v>206</v>
      </c>
      <c r="AT286" s="90" t="s">
        <v>206</v>
      </c>
      <c r="AU286" s="30"/>
      <c r="AV286" s="90" t="s">
        <v>206</v>
      </c>
      <c r="AW286" s="90" t="s">
        <v>206</v>
      </c>
      <c r="AX286" s="90" t="s">
        <v>206</v>
      </c>
      <c r="AY286" s="90" t="s">
        <v>206</v>
      </c>
      <c r="BA286" s="90" t="s">
        <v>206</v>
      </c>
      <c r="BB286" s="90" t="s">
        <v>206</v>
      </c>
      <c r="BC286" s="90" t="s">
        <v>206</v>
      </c>
      <c r="BD286" s="90" t="s">
        <v>206</v>
      </c>
      <c r="BF286" s="90" t="s">
        <v>206</v>
      </c>
      <c r="BG286" s="90" t="s">
        <v>206</v>
      </c>
      <c r="BH286" s="90" t="s">
        <v>206</v>
      </c>
      <c r="BI286" s="90" t="s">
        <v>206</v>
      </c>
      <c r="BK286" s="90" t="s">
        <v>206</v>
      </c>
      <c r="BL286" s="90" t="s">
        <v>206</v>
      </c>
      <c r="BM286" s="90" t="s">
        <v>206</v>
      </c>
      <c r="BN286" s="90">
        <v>1279</v>
      </c>
    </row>
    <row r="287" spans="2:66" outlineLevel="1" x14ac:dyDescent="0.35">
      <c r="B287" s="3" t="s">
        <v>10</v>
      </c>
      <c r="C287" s="89" t="s">
        <v>206</v>
      </c>
      <c r="D287" s="89" t="s">
        <v>206</v>
      </c>
      <c r="E287" s="89" t="s">
        <v>206</v>
      </c>
      <c r="F287" s="89" t="s">
        <v>206</v>
      </c>
      <c r="G287" s="30"/>
      <c r="H287" s="89" t="s">
        <v>206</v>
      </c>
      <c r="I287" s="89" t="s">
        <v>206</v>
      </c>
      <c r="J287" s="89" t="s">
        <v>206</v>
      </c>
      <c r="K287" s="89" t="s">
        <v>206</v>
      </c>
      <c r="L287" s="30"/>
      <c r="M287" s="89" t="s">
        <v>206</v>
      </c>
      <c r="N287" s="87">
        <f>N18/N151</f>
        <v>733.33333333333337</v>
      </c>
      <c r="O287" s="87">
        <f>O18/O151</f>
        <v>616.20000000000005</v>
      </c>
      <c r="P287" s="87">
        <f t="shared" ref="P287" si="493">P18/P151</f>
        <v>579.875</v>
      </c>
      <c r="Q287" s="30"/>
      <c r="R287" s="87">
        <f t="shared" ref="R287:U289" si="494">R18/R151</f>
        <v>580.70000000000005</v>
      </c>
      <c r="S287" s="87">
        <f t="shared" si="494"/>
        <v>637</v>
      </c>
      <c r="T287" s="87">
        <f t="shared" si="494"/>
        <v>580.70000000000005</v>
      </c>
      <c r="U287" s="87">
        <f t="shared" si="494"/>
        <v>569.99999999999989</v>
      </c>
      <c r="V287" s="30"/>
      <c r="W287" s="87">
        <f t="shared" ref="W287:Z289" si="495">W18/W151</f>
        <v>610.625</v>
      </c>
      <c r="X287" s="87">
        <f t="shared" si="495"/>
        <v>610.625</v>
      </c>
      <c r="Y287" s="87">
        <f t="shared" si="495"/>
        <v>590.84210526315792</v>
      </c>
      <c r="Z287" s="87">
        <f t="shared" si="495"/>
        <v>567.6</v>
      </c>
      <c r="AA287" s="30"/>
      <c r="AB287" s="87">
        <f t="shared" ref="AB287:AE289" si="496">AB18/AB151</f>
        <v>567.6</v>
      </c>
      <c r="AC287" s="87">
        <f t="shared" si="496"/>
        <v>498.78260869565219</v>
      </c>
      <c r="AD287" s="87">
        <f t="shared" si="496"/>
        <v>562.04999999999995</v>
      </c>
      <c r="AE287" s="87">
        <f t="shared" si="496"/>
        <v>535.73684210526312</v>
      </c>
      <c r="AF287" s="30"/>
      <c r="AG287" s="87">
        <f t="shared" ref="AG287:AJ289" si="497">AG18/AG151</f>
        <v>553.66666666666663</v>
      </c>
      <c r="AH287" s="87">
        <f t="shared" si="497"/>
        <v>496.2</v>
      </c>
      <c r="AI287" s="87">
        <f t="shared" si="497"/>
        <v>635.81818181818176</v>
      </c>
      <c r="AJ287" s="87">
        <f t="shared" si="497"/>
        <v>635.81818181818176</v>
      </c>
      <c r="AK287" s="30"/>
      <c r="AL287" s="87">
        <f t="shared" ref="AL287:AO289" si="498">AL18/AL151</f>
        <v>587.92857142857144</v>
      </c>
      <c r="AM287" s="87">
        <f t="shared" si="498"/>
        <v>651.61538461538464</v>
      </c>
      <c r="AN287" s="87">
        <f t="shared" si="498"/>
        <v>651.61538461538464</v>
      </c>
      <c r="AO287" s="87">
        <f t="shared" si="498"/>
        <v>732</v>
      </c>
      <c r="AP287" s="30"/>
      <c r="AQ287" s="87">
        <f t="shared" ref="AQ287:AT289" si="499">AQ18/AQ151</f>
        <v>732</v>
      </c>
      <c r="AR287" s="87">
        <f t="shared" si="499"/>
        <v>692.05882352941171</v>
      </c>
      <c r="AS287" s="87">
        <f t="shared" si="499"/>
        <v>681.09090909090912</v>
      </c>
      <c r="AT287" s="87">
        <f t="shared" si="499"/>
        <v>728.77419354838719</v>
      </c>
      <c r="AU287" s="30"/>
      <c r="AV287" s="87">
        <f t="shared" ref="AV287:AY290" si="500">AV18/AV151</f>
        <v>716.44444444444446</v>
      </c>
      <c r="AW287" s="87">
        <f t="shared" si="500"/>
        <v>712.26666666666665</v>
      </c>
      <c r="AX287" s="87">
        <f t="shared" si="500"/>
        <v>728</v>
      </c>
      <c r="AY287" s="87">
        <f t="shared" si="500"/>
        <v>725.57446808510633</v>
      </c>
      <c r="BA287" s="87">
        <f>BA18/BA151</f>
        <v>721.96078431372553</v>
      </c>
      <c r="BB287" s="87">
        <f t="shared" ref="BB287:BC287" si="501">BB18/BB151</f>
        <v>685.84482758620686</v>
      </c>
      <c r="BC287" s="87">
        <f t="shared" si="501"/>
        <v>762.79104477611941</v>
      </c>
      <c r="BD287" s="87">
        <f t="shared" ref="BD287" si="502">BD18/BD151</f>
        <v>767.14285714285711</v>
      </c>
      <c r="BF287" s="87">
        <v>767.14285714285711</v>
      </c>
      <c r="BG287" s="87">
        <v>760.484375</v>
      </c>
      <c r="BH287" s="87">
        <v>780.98507462686564</v>
      </c>
      <c r="BI287" s="87">
        <v>770.14492753623188</v>
      </c>
      <c r="BK287" s="87">
        <v>767.10810810810813</v>
      </c>
      <c r="BL287" s="87">
        <v>794.34146341463418</v>
      </c>
      <c r="BM287" s="87">
        <v>817.44047619047615</v>
      </c>
      <c r="BN287" s="87">
        <v>826.65306122448976</v>
      </c>
    </row>
    <row r="288" spans="2:66" outlineLevel="2" x14ac:dyDescent="0.35">
      <c r="B288" s="2" t="s">
        <v>11</v>
      </c>
      <c r="C288" s="90" t="s">
        <v>206</v>
      </c>
      <c r="D288" s="90" t="s">
        <v>206</v>
      </c>
      <c r="E288" s="90" t="s">
        <v>206</v>
      </c>
      <c r="F288" s="90" t="s">
        <v>206</v>
      </c>
      <c r="G288" s="30"/>
      <c r="H288" s="90" t="s">
        <v>206</v>
      </c>
      <c r="I288" s="90" t="s">
        <v>206</v>
      </c>
      <c r="J288" s="90" t="s">
        <v>206</v>
      </c>
      <c r="K288" s="90" t="s">
        <v>206</v>
      </c>
      <c r="L288" s="30"/>
      <c r="M288" s="90" t="s">
        <v>206</v>
      </c>
      <c r="N288" s="90" t="s">
        <v>206</v>
      </c>
      <c r="O288" s="90" t="s">
        <v>206</v>
      </c>
      <c r="P288" s="90" t="s">
        <v>206</v>
      </c>
      <c r="Q288" s="30"/>
      <c r="R288" s="88">
        <f t="shared" si="494"/>
        <v>606</v>
      </c>
      <c r="S288" s="88">
        <f t="shared" si="494"/>
        <v>606</v>
      </c>
      <c r="T288" s="88">
        <f t="shared" si="494"/>
        <v>606</v>
      </c>
      <c r="U288" s="88">
        <f t="shared" si="494"/>
        <v>606</v>
      </c>
      <c r="V288" s="30"/>
      <c r="W288" s="88">
        <f t="shared" si="495"/>
        <v>714.6</v>
      </c>
      <c r="X288" s="88">
        <f t="shared" si="495"/>
        <v>714.6</v>
      </c>
      <c r="Y288" s="88">
        <f t="shared" si="495"/>
        <v>714.6</v>
      </c>
      <c r="Z288" s="88">
        <f t="shared" si="495"/>
        <v>635.5</v>
      </c>
      <c r="AA288" s="30"/>
      <c r="AB288" s="88">
        <f t="shared" si="496"/>
        <v>635.5</v>
      </c>
      <c r="AC288" s="88">
        <f t="shared" si="496"/>
        <v>473.09090909090918</v>
      </c>
      <c r="AD288" s="88">
        <f t="shared" si="496"/>
        <v>564.88888888888903</v>
      </c>
      <c r="AE288" s="88">
        <f t="shared" si="496"/>
        <v>553.14285714285711</v>
      </c>
      <c r="AF288" s="30"/>
      <c r="AG288" s="88">
        <f t="shared" si="497"/>
        <v>553.14285714285711</v>
      </c>
      <c r="AH288" s="88">
        <f t="shared" si="497"/>
        <v>406.20000000000005</v>
      </c>
      <c r="AI288" s="88">
        <f t="shared" si="497"/>
        <v>594.49999999999989</v>
      </c>
      <c r="AJ288" s="88">
        <f t="shared" si="497"/>
        <v>594.49999999999989</v>
      </c>
      <c r="AK288" s="30"/>
      <c r="AL288" s="88">
        <f t="shared" si="498"/>
        <v>533.77777777777783</v>
      </c>
      <c r="AM288" s="88">
        <f t="shared" si="498"/>
        <v>630.50000000000011</v>
      </c>
      <c r="AN288" s="88">
        <f t="shared" si="498"/>
        <v>630.50000000000011</v>
      </c>
      <c r="AO288" s="88">
        <f t="shared" si="498"/>
        <v>757.88888888888891</v>
      </c>
      <c r="AP288" s="30"/>
      <c r="AQ288" s="88">
        <f t="shared" si="499"/>
        <v>757.88888888888891</v>
      </c>
      <c r="AR288" s="88">
        <f t="shared" si="499"/>
        <v>757.88888888888891</v>
      </c>
      <c r="AS288" s="88">
        <f t="shared" si="499"/>
        <v>738.30769230769226</v>
      </c>
      <c r="AT288" s="88">
        <f t="shared" si="499"/>
        <v>760.73333333333346</v>
      </c>
      <c r="AU288" s="30"/>
      <c r="AV288" s="88">
        <f t="shared" si="500"/>
        <v>760.73333333333346</v>
      </c>
      <c r="AW288" s="88">
        <f t="shared" si="500"/>
        <v>760.73333333333346</v>
      </c>
      <c r="AX288" s="88">
        <f t="shared" si="500"/>
        <v>760.73333333333346</v>
      </c>
      <c r="AY288" s="88">
        <f t="shared" si="500"/>
        <v>760.73333333333346</v>
      </c>
      <c r="BA288" s="88">
        <f>BA19/BA152</f>
        <v>760.73333333333346</v>
      </c>
      <c r="BB288" s="88">
        <f t="shared" ref="BB288:BC288" si="503">BB19/BB152</f>
        <v>760.73333333333346</v>
      </c>
      <c r="BC288" s="88">
        <f t="shared" si="503"/>
        <v>856.5</v>
      </c>
      <c r="BD288" s="88">
        <f t="shared" ref="BD288" si="504">BD19/BD152</f>
        <v>910.58333333333337</v>
      </c>
      <c r="BF288" s="88">
        <v>910.58333333333337</v>
      </c>
      <c r="BG288" s="88">
        <v>910.58333333333337</v>
      </c>
      <c r="BH288" s="88">
        <v>910.58333333333337</v>
      </c>
      <c r="BI288" s="88">
        <v>875.23076923076928</v>
      </c>
      <c r="BK288" s="88">
        <v>833.55555555555554</v>
      </c>
      <c r="BL288" s="88">
        <v>833.55555555555554</v>
      </c>
      <c r="BM288" s="88">
        <v>833.55555555555554</v>
      </c>
      <c r="BN288" s="88">
        <v>833.55555555555554</v>
      </c>
    </row>
    <row r="289" spans="2:66" outlineLevel="2" x14ac:dyDescent="0.35">
      <c r="B289" s="2" t="s">
        <v>12</v>
      </c>
      <c r="C289" s="90" t="s">
        <v>206</v>
      </c>
      <c r="D289" s="90" t="s">
        <v>206</v>
      </c>
      <c r="E289" s="90" t="s">
        <v>206</v>
      </c>
      <c r="F289" s="90" t="s">
        <v>206</v>
      </c>
      <c r="G289" s="30"/>
      <c r="H289" s="90" t="s">
        <v>206</v>
      </c>
      <c r="I289" s="90" t="s">
        <v>206</v>
      </c>
      <c r="J289" s="90" t="s">
        <v>206</v>
      </c>
      <c r="K289" s="90" t="s">
        <v>206</v>
      </c>
      <c r="L289" s="30"/>
      <c r="M289" s="90" t="s">
        <v>206</v>
      </c>
      <c r="N289" s="88">
        <f>N20/N153</f>
        <v>733.33333333333337</v>
      </c>
      <c r="O289" s="88">
        <f>O20/O153</f>
        <v>616.20000000000005</v>
      </c>
      <c r="P289" s="88">
        <f>P20/P153</f>
        <v>579.875</v>
      </c>
      <c r="Q289" s="30"/>
      <c r="R289" s="88">
        <f t="shared" si="494"/>
        <v>574.375</v>
      </c>
      <c r="S289" s="88">
        <f t="shared" si="494"/>
        <v>643.88888888888891</v>
      </c>
      <c r="T289" s="88">
        <f t="shared" si="494"/>
        <v>574.375</v>
      </c>
      <c r="U289" s="88">
        <f t="shared" si="494"/>
        <v>563.45454545454538</v>
      </c>
      <c r="V289" s="30"/>
      <c r="W289" s="88">
        <f t="shared" si="495"/>
        <v>563.36363636363637</v>
      </c>
      <c r="X289" s="88">
        <f t="shared" si="495"/>
        <v>563.36363636363637</v>
      </c>
      <c r="Y289" s="88">
        <f t="shared" si="495"/>
        <v>546.64285714285711</v>
      </c>
      <c r="Z289" s="88">
        <f t="shared" si="495"/>
        <v>522.33333333333337</v>
      </c>
      <c r="AA289" s="30"/>
      <c r="AB289" s="88">
        <f t="shared" si="496"/>
        <v>522.33333333333337</v>
      </c>
      <c r="AC289" s="88">
        <f t="shared" si="496"/>
        <v>522.33333333333337</v>
      </c>
      <c r="AD289" s="88">
        <f t="shared" si="496"/>
        <v>559.72727272727275</v>
      </c>
      <c r="AE289" s="88">
        <f t="shared" si="496"/>
        <v>525.58333333333337</v>
      </c>
      <c r="AF289" s="30"/>
      <c r="AG289" s="88">
        <f t="shared" si="497"/>
        <v>554</v>
      </c>
      <c r="AH289" s="88">
        <f t="shared" si="497"/>
        <v>586.20000000000005</v>
      </c>
      <c r="AI289" s="88">
        <f t="shared" si="497"/>
        <v>685.39999999999986</v>
      </c>
      <c r="AJ289" s="88">
        <f t="shared" si="497"/>
        <v>685.39999999999986</v>
      </c>
      <c r="AK289" s="30"/>
      <c r="AL289" s="88">
        <f t="shared" si="498"/>
        <v>685.39999999999986</v>
      </c>
      <c r="AM289" s="88">
        <f t="shared" si="498"/>
        <v>685.39999999999986</v>
      </c>
      <c r="AN289" s="88">
        <f t="shared" si="498"/>
        <v>685.39999999999986</v>
      </c>
      <c r="AO289" s="88">
        <f t="shared" si="498"/>
        <v>685.39999999999986</v>
      </c>
      <c r="AP289" s="30"/>
      <c r="AQ289" s="88">
        <f t="shared" si="499"/>
        <v>685.39999999999986</v>
      </c>
      <c r="AR289" s="88">
        <f t="shared" si="499"/>
        <v>618</v>
      </c>
      <c r="AS289" s="88">
        <f t="shared" si="499"/>
        <v>598.44444444444457</v>
      </c>
      <c r="AT289" s="88">
        <f t="shared" si="499"/>
        <v>673.09090909090912</v>
      </c>
      <c r="AU289" s="30"/>
      <c r="AV289" s="88">
        <f t="shared" si="500"/>
        <v>632.58333333333326</v>
      </c>
      <c r="AW289" s="88">
        <f t="shared" si="500"/>
        <v>668.19999999999993</v>
      </c>
      <c r="AX289" s="88">
        <f t="shared" si="500"/>
        <v>704.7619047619047</v>
      </c>
      <c r="AY289" s="88">
        <f t="shared" si="500"/>
        <v>700.63636363636363</v>
      </c>
      <c r="BA289" s="88">
        <f>BA20/BA153</f>
        <v>699.85714285714278</v>
      </c>
      <c r="BB289" s="88">
        <f t="shared" ref="BB289:BC289" si="505">BB20/BB153</f>
        <v>645.88461538461536</v>
      </c>
      <c r="BC289" s="88">
        <f t="shared" si="505"/>
        <v>759.64705882352939</v>
      </c>
      <c r="BD289" s="88">
        <f t="shared" ref="BD289" si="506">BD20/BD153</f>
        <v>759.64705882352939</v>
      </c>
      <c r="BF289" s="88">
        <v>759.64705882352939</v>
      </c>
      <c r="BG289" s="88">
        <v>759.64705882352939</v>
      </c>
      <c r="BH289" s="88">
        <v>750.02857142857147</v>
      </c>
      <c r="BI289" s="88">
        <v>750.02857142857147</v>
      </c>
      <c r="BK289" s="88">
        <v>750.02857142857147</v>
      </c>
      <c r="BL289" s="88">
        <v>750.02857142857147</v>
      </c>
      <c r="BM289" s="88">
        <v>751.57142857142856</v>
      </c>
      <c r="BN289" s="88">
        <v>743.7560975609756</v>
      </c>
    </row>
    <row r="290" spans="2:66" outlineLevel="2" x14ac:dyDescent="0.35">
      <c r="B290" s="2" t="s">
        <v>13</v>
      </c>
      <c r="C290" s="90" t="s">
        <v>206</v>
      </c>
      <c r="D290" s="90" t="s">
        <v>206</v>
      </c>
      <c r="E290" s="90" t="s">
        <v>206</v>
      </c>
      <c r="F290" s="90" t="s">
        <v>206</v>
      </c>
      <c r="G290" s="30"/>
      <c r="H290" s="90" t="s">
        <v>206</v>
      </c>
      <c r="I290" s="90" t="s">
        <v>206</v>
      </c>
      <c r="J290" s="90" t="s">
        <v>206</v>
      </c>
      <c r="K290" s="90" t="s">
        <v>206</v>
      </c>
      <c r="L290" s="30"/>
      <c r="M290" s="90" t="s">
        <v>206</v>
      </c>
      <c r="N290" s="90" t="s">
        <v>206</v>
      </c>
      <c r="O290" s="90" t="s">
        <v>206</v>
      </c>
      <c r="P290" s="90" t="s">
        <v>206</v>
      </c>
      <c r="Q290" s="30"/>
      <c r="R290" s="90" t="s">
        <v>206</v>
      </c>
      <c r="S290" s="90" t="s">
        <v>206</v>
      </c>
      <c r="T290" s="90" t="s">
        <v>206</v>
      </c>
      <c r="U290" s="90" t="s">
        <v>206</v>
      </c>
      <c r="V290" s="30"/>
      <c r="W290" s="90" t="s">
        <v>206</v>
      </c>
      <c r="X290" s="90" t="s">
        <v>206</v>
      </c>
      <c r="Y290" s="90" t="s">
        <v>206</v>
      </c>
      <c r="Z290" s="90" t="s">
        <v>206</v>
      </c>
      <c r="AA290" s="30"/>
      <c r="AB290" s="90" t="s">
        <v>206</v>
      </c>
      <c r="AC290" s="90" t="s">
        <v>206</v>
      </c>
      <c r="AD290" s="90" t="s">
        <v>206</v>
      </c>
      <c r="AE290" s="90" t="s">
        <v>206</v>
      </c>
      <c r="AF290" s="30"/>
      <c r="AG290" s="90" t="s">
        <v>206</v>
      </c>
      <c r="AH290" s="90" t="s">
        <v>206</v>
      </c>
      <c r="AI290" s="90" t="s">
        <v>206</v>
      </c>
      <c r="AJ290" s="90" t="s">
        <v>206</v>
      </c>
      <c r="AK290" s="30"/>
      <c r="AL290" s="90" t="s">
        <v>206</v>
      </c>
      <c r="AM290" s="90" t="s">
        <v>206</v>
      </c>
      <c r="AN290" s="90" t="s">
        <v>206</v>
      </c>
      <c r="AO290" s="90" t="s">
        <v>206</v>
      </c>
      <c r="AP290" s="30"/>
      <c r="AQ290" s="90" t="s">
        <v>206</v>
      </c>
      <c r="AR290" s="90" t="s">
        <v>206</v>
      </c>
      <c r="AS290" s="90" t="s">
        <v>206</v>
      </c>
      <c r="AT290" s="88">
        <f>AT21/AT154</f>
        <v>755.4</v>
      </c>
      <c r="AU290" s="30"/>
      <c r="AV290" s="88">
        <f t="shared" si="500"/>
        <v>754.44444444444434</v>
      </c>
      <c r="AW290" s="88">
        <f t="shared" si="500"/>
        <v>727.69999999999993</v>
      </c>
      <c r="AX290" s="88">
        <f t="shared" si="500"/>
        <v>727.69999999999993</v>
      </c>
      <c r="AY290" s="88">
        <f t="shared" si="500"/>
        <v>727.69999999999993</v>
      </c>
      <c r="BA290" s="88">
        <f>BA21/BA154</f>
        <v>714.13333333333333</v>
      </c>
      <c r="BB290" s="88">
        <f t="shared" ref="BB290:BC290" si="507">BB21/BB154</f>
        <v>680.88235294117646</v>
      </c>
      <c r="BC290" s="88">
        <f t="shared" si="507"/>
        <v>680.88235294117646</v>
      </c>
      <c r="BD290" s="88">
        <f t="shared" ref="BD290" si="508">BD21/BD154</f>
        <v>680.88235294117646</v>
      </c>
      <c r="BF290" s="88">
        <v>680.88235294117646</v>
      </c>
      <c r="BG290" s="88">
        <v>661.99999999999989</v>
      </c>
      <c r="BH290" s="88">
        <v>683.47058823529414</v>
      </c>
      <c r="BI290" s="88">
        <v>665.66666666666663</v>
      </c>
      <c r="BK290" s="88">
        <v>665.66666666666663</v>
      </c>
      <c r="BL290" s="88">
        <v>720.05</v>
      </c>
      <c r="BM290" s="88">
        <v>766.85714285714289</v>
      </c>
      <c r="BN290" s="88">
        <v>797.58333333333337</v>
      </c>
    </row>
    <row r="291" spans="2:66" outlineLevel="2" x14ac:dyDescent="0.35">
      <c r="B291" s="52" t="s">
        <v>261</v>
      </c>
      <c r="C291" s="90" t="s">
        <v>206</v>
      </c>
      <c r="D291" s="90" t="s">
        <v>206</v>
      </c>
      <c r="E291" s="90" t="s">
        <v>206</v>
      </c>
      <c r="F291" s="90" t="s">
        <v>206</v>
      </c>
      <c r="G291" s="30"/>
      <c r="H291" s="90" t="s">
        <v>206</v>
      </c>
      <c r="I291" s="90" t="s">
        <v>206</v>
      </c>
      <c r="J291" s="90" t="s">
        <v>206</v>
      </c>
      <c r="K291" s="90" t="s">
        <v>206</v>
      </c>
      <c r="L291" s="30"/>
      <c r="M291" s="90" t="s">
        <v>206</v>
      </c>
      <c r="N291" s="90" t="s">
        <v>206</v>
      </c>
      <c r="O291" s="90" t="s">
        <v>206</v>
      </c>
      <c r="P291" s="90" t="s">
        <v>206</v>
      </c>
      <c r="Q291" s="30"/>
      <c r="R291" s="90" t="s">
        <v>206</v>
      </c>
      <c r="S291" s="90" t="s">
        <v>206</v>
      </c>
      <c r="T291" s="90" t="s">
        <v>206</v>
      </c>
      <c r="U291" s="90" t="s">
        <v>206</v>
      </c>
      <c r="V291" s="30"/>
      <c r="W291" s="90" t="s">
        <v>206</v>
      </c>
      <c r="X291" s="90" t="s">
        <v>206</v>
      </c>
      <c r="Y291" s="90" t="s">
        <v>206</v>
      </c>
      <c r="Z291" s="90" t="s">
        <v>206</v>
      </c>
      <c r="AA291" s="30"/>
      <c r="AB291" s="90" t="s">
        <v>206</v>
      </c>
      <c r="AC291" s="90" t="s">
        <v>206</v>
      </c>
      <c r="AD291" s="90" t="s">
        <v>206</v>
      </c>
      <c r="AE291" s="90" t="s">
        <v>206</v>
      </c>
      <c r="AF291" s="30"/>
      <c r="AG291" s="90" t="s">
        <v>206</v>
      </c>
      <c r="AH291" s="90" t="s">
        <v>206</v>
      </c>
      <c r="AI291" s="90" t="s">
        <v>206</v>
      </c>
      <c r="AJ291" s="90" t="s">
        <v>206</v>
      </c>
      <c r="AK291" s="30"/>
      <c r="AL291" s="90" t="s">
        <v>206</v>
      </c>
      <c r="AM291" s="90" t="s">
        <v>206</v>
      </c>
      <c r="AN291" s="90" t="s">
        <v>206</v>
      </c>
      <c r="AO291" s="90" t="s">
        <v>206</v>
      </c>
      <c r="AP291" s="30"/>
      <c r="AQ291" s="90" t="s">
        <v>206</v>
      </c>
      <c r="AR291" s="90" t="s">
        <v>206</v>
      </c>
      <c r="AS291" s="90" t="s">
        <v>206</v>
      </c>
      <c r="AT291" s="90" t="s">
        <v>206</v>
      </c>
      <c r="AU291" s="30"/>
      <c r="AV291" s="90" t="s">
        <v>206</v>
      </c>
      <c r="AW291" s="90" t="s">
        <v>206</v>
      </c>
      <c r="AX291" s="90" t="s">
        <v>206</v>
      </c>
      <c r="AY291" s="90" t="s">
        <v>206</v>
      </c>
      <c r="BA291" s="90" t="s">
        <v>206</v>
      </c>
      <c r="BB291" s="90" t="s">
        <v>206</v>
      </c>
      <c r="BC291" s="90" t="s">
        <v>206</v>
      </c>
      <c r="BD291" s="90" t="s">
        <v>206</v>
      </c>
      <c r="BF291" s="90" t="s">
        <v>206</v>
      </c>
      <c r="BG291" s="90" t="s">
        <v>206</v>
      </c>
      <c r="BH291" s="90">
        <v>1176.3333333333333</v>
      </c>
      <c r="BI291" s="88">
        <v>1176.3333333333333</v>
      </c>
      <c r="BK291" s="88">
        <v>1176.3333333333333</v>
      </c>
      <c r="BL291" s="88">
        <v>1053.3333333333333</v>
      </c>
      <c r="BM291" s="88">
        <v>1053.3333333333333</v>
      </c>
      <c r="BN291" s="88">
        <v>1042.8571428571429</v>
      </c>
    </row>
    <row r="292" spans="2:66" outlineLevel="2" x14ac:dyDescent="0.35">
      <c r="B292" s="52" t="s">
        <v>280</v>
      </c>
      <c r="C292" s="90" t="s">
        <v>206</v>
      </c>
      <c r="D292" s="90" t="s">
        <v>206</v>
      </c>
      <c r="E292" s="90" t="s">
        <v>206</v>
      </c>
      <c r="F292" s="90" t="s">
        <v>206</v>
      </c>
      <c r="G292" s="30"/>
      <c r="H292" s="90" t="s">
        <v>206</v>
      </c>
      <c r="I292" s="90" t="s">
        <v>206</v>
      </c>
      <c r="J292" s="90" t="s">
        <v>206</v>
      </c>
      <c r="K292" s="90" t="s">
        <v>206</v>
      </c>
      <c r="L292" s="30"/>
      <c r="M292" s="90" t="s">
        <v>206</v>
      </c>
      <c r="N292" s="90" t="s">
        <v>206</v>
      </c>
      <c r="O292" s="90" t="s">
        <v>206</v>
      </c>
      <c r="P292" s="90" t="s">
        <v>206</v>
      </c>
      <c r="Q292" s="30"/>
      <c r="R292" s="90" t="s">
        <v>206</v>
      </c>
      <c r="S292" s="90" t="s">
        <v>206</v>
      </c>
      <c r="T292" s="90" t="s">
        <v>206</v>
      </c>
      <c r="U292" s="90" t="s">
        <v>206</v>
      </c>
      <c r="V292" s="30"/>
      <c r="W292" s="90" t="s">
        <v>206</v>
      </c>
      <c r="X292" s="90" t="s">
        <v>206</v>
      </c>
      <c r="Y292" s="90" t="s">
        <v>206</v>
      </c>
      <c r="Z292" s="90" t="s">
        <v>206</v>
      </c>
      <c r="AA292" s="30"/>
      <c r="AB292" s="90" t="s">
        <v>206</v>
      </c>
      <c r="AC292" s="90" t="s">
        <v>206</v>
      </c>
      <c r="AD292" s="90" t="s">
        <v>206</v>
      </c>
      <c r="AE292" s="90" t="s">
        <v>206</v>
      </c>
      <c r="AF292" s="30"/>
      <c r="AG292" s="90" t="s">
        <v>206</v>
      </c>
      <c r="AH292" s="90" t="s">
        <v>206</v>
      </c>
      <c r="AI292" s="90" t="s">
        <v>206</v>
      </c>
      <c r="AJ292" s="90" t="s">
        <v>206</v>
      </c>
      <c r="AK292" s="30"/>
      <c r="AL292" s="90" t="s">
        <v>206</v>
      </c>
      <c r="AM292" s="90" t="s">
        <v>206</v>
      </c>
      <c r="AN292" s="90" t="s">
        <v>206</v>
      </c>
      <c r="AO292" s="90" t="s">
        <v>206</v>
      </c>
      <c r="AP292" s="30"/>
      <c r="AQ292" s="90" t="s">
        <v>206</v>
      </c>
      <c r="AR292" s="90" t="s">
        <v>206</v>
      </c>
      <c r="AS292" s="90" t="s">
        <v>206</v>
      </c>
      <c r="AT292" s="90" t="s">
        <v>206</v>
      </c>
      <c r="AU292" s="30"/>
      <c r="AV292" s="90" t="s">
        <v>206</v>
      </c>
      <c r="AW292" s="90" t="s">
        <v>206</v>
      </c>
      <c r="AX292" s="90" t="s">
        <v>206</v>
      </c>
      <c r="AY292" s="90" t="s">
        <v>206</v>
      </c>
      <c r="BA292" s="90" t="s">
        <v>206</v>
      </c>
      <c r="BB292" s="90" t="s">
        <v>206</v>
      </c>
      <c r="BC292" s="90" t="s">
        <v>206</v>
      </c>
      <c r="BD292" s="90" t="s">
        <v>206</v>
      </c>
      <c r="BF292" s="90" t="s">
        <v>206</v>
      </c>
      <c r="BG292" s="90" t="s">
        <v>206</v>
      </c>
      <c r="BH292" s="90" t="s">
        <v>206</v>
      </c>
      <c r="BI292" s="90" t="s">
        <v>206</v>
      </c>
      <c r="BK292" s="90" t="s">
        <v>206</v>
      </c>
      <c r="BL292" s="90" t="s">
        <v>206</v>
      </c>
      <c r="BM292" s="88">
        <v>1772</v>
      </c>
      <c r="BN292" s="88">
        <v>1772</v>
      </c>
    </row>
    <row r="293" spans="2:66" outlineLevel="1" x14ac:dyDescent="0.35">
      <c r="B293" s="3" t="s">
        <v>17</v>
      </c>
      <c r="C293" s="89" t="s">
        <v>206</v>
      </c>
      <c r="D293" s="89" t="s">
        <v>206</v>
      </c>
      <c r="E293" s="89" t="s">
        <v>206</v>
      </c>
      <c r="F293" s="89" t="s">
        <v>206</v>
      </c>
      <c r="G293" s="30"/>
      <c r="H293" s="89" t="s">
        <v>206</v>
      </c>
      <c r="I293" s="89" t="s">
        <v>206</v>
      </c>
      <c r="J293" s="89" t="s">
        <v>206</v>
      </c>
      <c r="K293" s="89" t="s">
        <v>206</v>
      </c>
      <c r="L293" s="30"/>
      <c r="M293" s="89" t="s">
        <v>206</v>
      </c>
      <c r="N293" s="89" t="s">
        <v>206</v>
      </c>
      <c r="O293" s="89" t="s">
        <v>206</v>
      </c>
      <c r="P293" s="89" t="s">
        <v>206</v>
      </c>
      <c r="Q293" s="30"/>
      <c r="R293" s="89" t="s">
        <v>206</v>
      </c>
      <c r="S293" s="89" t="s">
        <v>206</v>
      </c>
      <c r="T293" s="89" t="s">
        <v>206</v>
      </c>
      <c r="U293" s="89" t="s">
        <v>206</v>
      </c>
      <c r="V293" s="30"/>
      <c r="W293" s="89" t="s">
        <v>206</v>
      </c>
      <c r="X293" s="89" t="s">
        <v>206</v>
      </c>
      <c r="Y293" s="89" t="s">
        <v>206</v>
      </c>
      <c r="Z293" s="89" t="s">
        <v>206</v>
      </c>
      <c r="AA293" s="30"/>
      <c r="AB293" s="89" t="s">
        <v>206</v>
      </c>
      <c r="AC293" s="89" t="s">
        <v>206</v>
      </c>
      <c r="AD293" s="89" t="s">
        <v>206</v>
      </c>
      <c r="AE293" s="89" t="s">
        <v>206</v>
      </c>
      <c r="AF293" s="30"/>
      <c r="AG293" s="89" t="s">
        <v>206</v>
      </c>
      <c r="AH293" s="89" t="s">
        <v>206</v>
      </c>
      <c r="AI293" s="89" t="s">
        <v>206</v>
      </c>
      <c r="AJ293" s="89" t="s">
        <v>206</v>
      </c>
      <c r="AK293" s="30"/>
      <c r="AL293" s="89" t="s">
        <v>206</v>
      </c>
      <c r="AM293" s="89" t="s">
        <v>206</v>
      </c>
      <c r="AN293" s="89" t="s">
        <v>206</v>
      </c>
      <c r="AO293" s="89" t="s">
        <v>206</v>
      </c>
      <c r="AP293" s="30"/>
      <c r="AQ293" s="89" t="s">
        <v>206</v>
      </c>
      <c r="AR293" s="89" t="s">
        <v>206</v>
      </c>
      <c r="AS293" s="87">
        <f>AS24/AS157</f>
        <v>2224</v>
      </c>
      <c r="AT293" s="87">
        <f>AT24/AT157</f>
        <v>1909.5</v>
      </c>
      <c r="AU293" s="30"/>
      <c r="AV293" s="87">
        <f t="shared" ref="AV293:AY294" si="509">AV24/AV157</f>
        <v>2001.1666666666667</v>
      </c>
      <c r="AW293" s="87">
        <f t="shared" si="509"/>
        <v>2007.7142857142858</v>
      </c>
      <c r="AX293" s="87">
        <f t="shared" si="509"/>
        <v>2225.8000000000002</v>
      </c>
      <c r="AY293" s="87">
        <f t="shared" si="509"/>
        <v>2254.9166666666665</v>
      </c>
      <c r="BA293" s="87">
        <f>BA24/BA157</f>
        <v>2286.7692307692309</v>
      </c>
      <c r="BB293" s="87">
        <f t="shared" ref="BB293:BC293" si="510">BB24/BB157</f>
        <v>2277.8666666666668</v>
      </c>
      <c r="BC293" s="87">
        <f t="shared" si="510"/>
        <v>2356.3125</v>
      </c>
      <c r="BD293" s="87">
        <f t="shared" ref="BD293" si="511">BD24/BD157</f>
        <v>2356.3125</v>
      </c>
      <c r="BF293" s="87">
        <v>2409.1666666666665</v>
      </c>
      <c r="BG293" s="87">
        <v>2392.6842105263158</v>
      </c>
      <c r="BH293" s="87">
        <v>2424.85</v>
      </c>
      <c r="BI293" s="87">
        <v>2424.85</v>
      </c>
      <c r="BK293" s="87">
        <v>2424.85</v>
      </c>
      <c r="BL293" s="87">
        <v>2421.9499999999998</v>
      </c>
      <c r="BM293" s="88">
        <v>2450.6</v>
      </c>
      <c r="BN293" s="87">
        <v>2450.6</v>
      </c>
    </row>
    <row r="294" spans="2:66" outlineLevel="2" x14ac:dyDescent="0.35">
      <c r="B294" s="2" t="s">
        <v>18</v>
      </c>
      <c r="C294" s="90" t="s">
        <v>206</v>
      </c>
      <c r="D294" s="90" t="s">
        <v>206</v>
      </c>
      <c r="E294" s="90" t="s">
        <v>206</v>
      </c>
      <c r="F294" s="90" t="s">
        <v>206</v>
      </c>
      <c r="G294" s="30"/>
      <c r="H294" s="90" t="s">
        <v>206</v>
      </c>
      <c r="I294" s="90" t="s">
        <v>206</v>
      </c>
      <c r="J294" s="90" t="s">
        <v>206</v>
      </c>
      <c r="K294" s="90" t="s">
        <v>206</v>
      </c>
      <c r="L294" s="30"/>
      <c r="M294" s="90" t="s">
        <v>206</v>
      </c>
      <c r="N294" s="90" t="s">
        <v>206</v>
      </c>
      <c r="O294" s="90" t="s">
        <v>206</v>
      </c>
      <c r="P294" s="90" t="s">
        <v>206</v>
      </c>
      <c r="Q294" s="30"/>
      <c r="R294" s="90" t="s">
        <v>206</v>
      </c>
      <c r="S294" s="90" t="s">
        <v>206</v>
      </c>
      <c r="T294" s="90" t="s">
        <v>206</v>
      </c>
      <c r="U294" s="90" t="s">
        <v>206</v>
      </c>
      <c r="V294" s="30"/>
      <c r="W294" s="90" t="s">
        <v>206</v>
      </c>
      <c r="X294" s="90" t="s">
        <v>206</v>
      </c>
      <c r="Y294" s="90" t="s">
        <v>206</v>
      </c>
      <c r="Z294" s="90" t="s">
        <v>206</v>
      </c>
      <c r="AA294" s="30"/>
      <c r="AB294" s="90" t="s">
        <v>206</v>
      </c>
      <c r="AC294" s="90" t="s">
        <v>206</v>
      </c>
      <c r="AD294" s="90" t="s">
        <v>206</v>
      </c>
      <c r="AE294" s="90" t="s">
        <v>206</v>
      </c>
      <c r="AF294" s="30"/>
      <c r="AG294" s="90" t="s">
        <v>206</v>
      </c>
      <c r="AH294" s="90" t="s">
        <v>206</v>
      </c>
      <c r="AI294" s="90" t="s">
        <v>206</v>
      </c>
      <c r="AJ294" s="90" t="s">
        <v>206</v>
      </c>
      <c r="AK294" s="30"/>
      <c r="AL294" s="90" t="s">
        <v>206</v>
      </c>
      <c r="AM294" s="90" t="s">
        <v>206</v>
      </c>
      <c r="AN294" s="90" t="s">
        <v>206</v>
      </c>
      <c r="AO294" s="90" t="s">
        <v>206</v>
      </c>
      <c r="AP294" s="30"/>
      <c r="AQ294" s="90" t="s">
        <v>206</v>
      </c>
      <c r="AR294" s="90" t="s">
        <v>206</v>
      </c>
      <c r="AS294" s="88">
        <f>AS25/AS158</f>
        <v>2224</v>
      </c>
      <c r="AT294" s="88">
        <f>AT25/AT158</f>
        <v>1909.5</v>
      </c>
      <c r="AU294" s="30"/>
      <c r="AV294" s="88">
        <f t="shared" si="509"/>
        <v>2001.1666666666667</v>
      </c>
      <c r="AW294" s="88">
        <f t="shared" si="509"/>
        <v>2007.7142857142858</v>
      </c>
      <c r="AX294" s="88">
        <f t="shared" si="509"/>
        <v>2225.8000000000002</v>
      </c>
      <c r="AY294" s="88">
        <f t="shared" si="509"/>
        <v>2254.9166666666665</v>
      </c>
      <c r="BA294" s="88">
        <f>BA25/BA158</f>
        <v>2286.7692307692309</v>
      </c>
      <c r="BB294" s="88">
        <f t="shared" ref="BB294:BC294" si="512">BB25/BB158</f>
        <v>2277.8666666666668</v>
      </c>
      <c r="BC294" s="88">
        <f t="shared" si="512"/>
        <v>2356.3125</v>
      </c>
      <c r="BD294" s="88">
        <f t="shared" ref="BD294" si="513">BD25/BD158</f>
        <v>2356.3125</v>
      </c>
      <c r="BF294" s="88">
        <v>2409.1666666666665</v>
      </c>
      <c r="BG294" s="88">
        <v>2392.6842105263158</v>
      </c>
      <c r="BH294" s="88">
        <v>2392.6842105263158</v>
      </c>
      <c r="BI294" s="88">
        <v>2392.6842105263158</v>
      </c>
      <c r="BK294" s="88">
        <v>2392.6842105263158</v>
      </c>
      <c r="BL294" s="88">
        <v>2389.6315789473683</v>
      </c>
      <c r="BM294" s="88">
        <v>2419.7894736842104</v>
      </c>
      <c r="BN294" s="88">
        <v>2419.7894736842104</v>
      </c>
    </row>
    <row r="295" spans="2:66" outlineLevel="2" x14ac:dyDescent="0.35">
      <c r="B295" s="52" t="s">
        <v>262</v>
      </c>
      <c r="C295" s="90" t="s">
        <v>206</v>
      </c>
      <c r="D295" s="90" t="s">
        <v>206</v>
      </c>
      <c r="E295" s="90" t="s">
        <v>206</v>
      </c>
      <c r="F295" s="90" t="s">
        <v>206</v>
      </c>
      <c r="G295" s="30"/>
      <c r="H295" s="90" t="s">
        <v>206</v>
      </c>
      <c r="I295" s="90" t="s">
        <v>206</v>
      </c>
      <c r="J295" s="90" t="s">
        <v>206</v>
      </c>
      <c r="K295" s="90" t="s">
        <v>206</v>
      </c>
      <c r="L295" s="30"/>
      <c r="M295" s="90" t="s">
        <v>206</v>
      </c>
      <c r="N295" s="90" t="s">
        <v>206</v>
      </c>
      <c r="O295" s="90" t="s">
        <v>206</v>
      </c>
      <c r="P295" s="90" t="s">
        <v>206</v>
      </c>
      <c r="Q295" s="30"/>
      <c r="R295" s="90" t="s">
        <v>206</v>
      </c>
      <c r="S295" s="90" t="s">
        <v>206</v>
      </c>
      <c r="T295" s="90" t="s">
        <v>206</v>
      </c>
      <c r="U295" s="90" t="s">
        <v>206</v>
      </c>
      <c r="V295" s="30"/>
      <c r="W295" s="90" t="s">
        <v>206</v>
      </c>
      <c r="X295" s="90" t="s">
        <v>206</v>
      </c>
      <c r="Y295" s="90" t="s">
        <v>206</v>
      </c>
      <c r="Z295" s="90" t="s">
        <v>206</v>
      </c>
      <c r="AA295" s="30"/>
      <c r="AB295" s="90" t="s">
        <v>206</v>
      </c>
      <c r="AC295" s="90" t="s">
        <v>206</v>
      </c>
      <c r="AD295" s="90" t="s">
        <v>206</v>
      </c>
      <c r="AE295" s="90" t="s">
        <v>206</v>
      </c>
      <c r="AF295" s="30"/>
      <c r="AG295" s="90" t="s">
        <v>206</v>
      </c>
      <c r="AH295" s="90" t="s">
        <v>206</v>
      </c>
      <c r="AI295" s="90" t="s">
        <v>206</v>
      </c>
      <c r="AJ295" s="90" t="s">
        <v>206</v>
      </c>
      <c r="AK295" s="30"/>
      <c r="AL295" s="90" t="s">
        <v>206</v>
      </c>
      <c r="AM295" s="90" t="s">
        <v>206</v>
      </c>
      <c r="AN295" s="90" t="s">
        <v>206</v>
      </c>
      <c r="AO295" s="90" t="s">
        <v>206</v>
      </c>
      <c r="AP295" s="30"/>
      <c r="AQ295" s="90" t="s">
        <v>206</v>
      </c>
      <c r="AR295" s="90" t="s">
        <v>206</v>
      </c>
      <c r="AS295" s="90" t="s">
        <v>206</v>
      </c>
      <c r="AT295" s="90" t="s">
        <v>206</v>
      </c>
      <c r="AU295" s="30"/>
      <c r="AV295" s="90" t="s">
        <v>206</v>
      </c>
      <c r="AW295" s="90" t="s">
        <v>206</v>
      </c>
      <c r="AX295" s="90" t="s">
        <v>206</v>
      </c>
      <c r="AY295" s="90" t="s">
        <v>206</v>
      </c>
      <c r="BA295" s="90" t="s">
        <v>206</v>
      </c>
      <c r="BB295" s="90" t="s">
        <v>206</v>
      </c>
      <c r="BC295" s="90" t="s">
        <v>206</v>
      </c>
      <c r="BD295" s="90" t="s">
        <v>206</v>
      </c>
      <c r="BF295" s="90" t="s">
        <v>206</v>
      </c>
      <c r="BG295" s="90" t="s">
        <v>206</v>
      </c>
      <c r="BH295" s="90">
        <v>3036</v>
      </c>
      <c r="BI295" s="88">
        <v>3036</v>
      </c>
      <c r="BK295" s="88">
        <v>3036</v>
      </c>
      <c r="BL295" s="88">
        <v>3036</v>
      </c>
      <c r="BM295" s="88">
        <v>3036</v>
      </c>
      <c r="BN295" s="88">
        <v>3036</v>
      </c>
    </row>
    <row r="296" spans="2:66" outlineLevel="1" x14ac:dyDescent="0.35">
      <c r="B296" s="3" t="s">
        <v>19</v>
      </c>
      <c r="C296" s="89" t="s">
        <v>206</v>
      </c>
      <c r="D296" s="89" t="s">
        <v>206</v>
      </c>
      <c r="E296" s="89" t="s">
        <v>206</v>
      </c>
      <c r="F296" s="89" t="s">
        <v>206</v>
      </c>
      <c r="G296" s="30"/>
      <c r="H296" s="89" t="s">
        <v>206</v>
      </c>
      <c r="I296" s="89" t="s">
        <v>206</v>
      </c>
      <c r="J296" s="89" t="s">
        <v>206</v>
      </c>
      <c r="K296" s="89" t="s">
        <v>206</v>
      </c>
      <c r="L296" s="30"/>
      <c r="M296" s="89" t="s">
        <v>206</v>
      </c>
      <c r="N296" s="89" t="s">
        <v>206</v>
      </c>
      <c r="O296" s="89" t="s">
        <v>206</v>
      </c>
      <c r="P296" s="89" t="s">
        <v>206</v>
      </c>
      <c r="Q296" s="30"/>
      <c r="R296" s="89" t="s">
        <v>206</v>
      </c>
      <c r="S296" s="89" t="s">
        <v>206</v>
      </c>
      <c r="T296" s="89" t="s">
        <v>206</v>
      </c>
      <c r="U296" s="89" t="s">
        <v>206</v>
      </c>
      <c r="V296" s="30"/>
      <c r="W296" s="89" t="s">
        <v>206</v>
      </c>
      <c r="X296" s="89" t="s">
        <v>206</v>
      </c>
      <c r="Y296" s="89" t="s">
        <v>206</v>
      </c>
      <c r="Z296" s="89" t="s">
        <v>206</v>
      </c>
      <c r="AA296" s="30"/>
      <c r="AB296" s="89" t="s">
        <v>206</v>
      </c>
      <c r="AC296" s="89" t="s">
        <v>206</v>
      </c>
      <c r="AD296" s="89" t="s">
        <v>206</v>
      </c>
      <c r="AE296" s="89" t="s">
        <v>206</v>
      </c>
      <c r="AF296" s="30"/>
      <c r="AG296" s="89" t="s">
        <v>206</v>
      </c>
      <c r="AH296" s="89" t="s">
        <v>206</v>
      </c>
      <c r="AI296" s="89" t="s">
        <v>206</v>
      </c>
      <c r="AJ296" s="89" t="s">
        <v>206</v>
      </c>
      <c r="AK296" s="30"/>
      <c r="AL296" s="89" t="s">
        <v>206</v>
      </c>
      <c r="AM296" s="89" t="s">
        <v>206</v>
      </c>
      <c r="AN296" s="89" t="s">
        <v>206</v>
      </c>
      <c r="AO296" s="89" t="s">
        <v>206</v>
      </c>
      <c r="AP296" s="30"/>
      <c r="AQ296" s="89" t="s">
        <v>206</v>
      </c>
      <c r="AR296" s="89" t="s">
        <v>206</v>
      </c>
      <c r="AS296" s="89" t="s">
        <v>206</v>
      </c>
      <c r="AT296" s="89" t="s">
        <v>206</v>
      </c>
      <c r="AU296" s="30"/>
      <c r="AV296" s="87">
        <f t="shared" ref="AV296:AY297" si="514">AV27/AV160</f>
        <v>1532</v>
      </c>
      <c r="AW296" s="87">
        <f t="shared" si="514"/>
        <v>1299</v>
      </c>
      <c r="AX296" s="87">
        <f t="shared" si="514"/>
        <v>1372.75</v>
      </c>
      <c r="AY296" s="87">
        <f t="shared" si="514"/>
        <v>1372.75</v>
      </c>
      <c r="BA296" s="87">
        <f t="shared" ref="BA296:BA301" si="515">BA27/BA160</f>
        <v>1265.6666666666667</v>
      </c>
      <c r="BB296" s="87">
        <f t="shared" ref="BB296:BC296" si="516">BB27/BB160</f>
        <v>1265.6666666666667</v>
      </c>
      <c r="BC296" s="87">
        <f t="shared" si="516"/>
        <v>1265.6666666666667</v>
      </c>
      <c r="BD296" s="87">
        <f t="shared" ref="BD296" si="517">BD27/BD160</f>
        <v>1265.6666666666667</v>
      </c>
      <c r="BF296" s="87">
        <v>1265.6666666666667</v>
      </c>
      <c r="BG296" s="87">
        <v>1168.7142857142858</v>
      </c>
      <c r="BH296" s="87">
        <v>1097.8333333333333</v>
      </c>
      <c r="BI296" s="87">
        <v>1097.8333333333333</v>
      </c>
      <c r="BK296" s="87">
        <v>1097.8333333333333</v>
      </c>
      <c r="BL296" s="87">
        <v>1097.8333333333333</v>
      </c>
      <c r="BM296" s="88">
        <v>1045.1428571428571</v>
      </c>
      <c r="BN296" s="87">
        <v>1008.5714285714286</v>
      </c>
    </row>
    <row r="297" spans="2:66" outlineLevel="2" x14ac:dyDescent="0.35">
      <c r="B297" s="2" t="s">
        <v>20</v>
      </c>
      <c r="C297" s="90" t="s">
        <v>206</v>
      </c>
      <c r="D297" s="90" t="s">
        <v>206</v>
      </c>
      <c r="E297" s="90" t="s">
        <v>206</v>
      </c>
      <c r="F297" s="90" t="s">
        <v>206</v>
      </c>
      <c r="G297" s="30"/>
      <c r="H297" s="90" t="s">
        <v>206</v>
      </c>
      <c r="I297" s="90" t="s">
        <v>206</v>
      </c>
      <c r="J297" s="90" t="s">
        <v>206</v>
      </c>
      <c r="K297" s="90" t="s">
        <v>206</v>
      </c>
      <c r="L297" s="30"/>
      <c r="M297" s="90" t="s">
        <v>206</v>
      </c>
      <c r="N297" s="90" t="s">
        <v>206</v>
      </c>
      <c r="O297" s="90" t="s">
        <v>206</v>
      </c>
      <c r="P297" s="90" t="s">
        <v>206</v>
      </c>
      <c r="Q297" s="30"/>
      <c r="R297" s="90" t="s">
        <v>206</v>
      </c>
      <c r="S297" s="90" t="s">
        <v>206</v>
      </c>
      <c r="T297" s="90" t="s">
        <v>206</v>
      </c>
      <c r="U297" s="90" t="s">
        <v>206</v>
      </c>
      <c r="V297" s="30"/>
      <c r="W297" s="90" t="s">
        <v>206</v>
      </c>
      <c r="X297" s="90" t="s">
        <v>206</v>
      </c>
      <c r="Y297" s="90" t="s">
        <v>206</v>
      </c>
      <c r="Z297" s="90" t="s">
        <v>206</v>
      </c>
      <c r="AA297" s="30"/>
      <c r="AB297" s="90" t="s">
        <v>206</v>
      </c>
      <c r="AC297" s="90" t="s">
        <v>206</v>
      </c>
      <c r="AD297" s="90" t="s">
        <v>206</v>
      </c>
      <c r="AE297" s="90" t="s">
        <v>206</v>
      </c>
      <c r="AF297" s="30"/>
      <c r="AG297" s="90" t="s">
        <v>206</v>
      </c>
      <c r="AH297" s="90" t="s">
        <v>206</v>
      </c>
      <c r="AI297" s="90" t="s">
        <v>206</v>
      </c>
      <c r="AJ297" s="90" t="s">
        <v>206</v>
      </c>
      <c r="AK297" s="30"/>
      <c r="AL297" s="90" t="s">
        <v>206</v>
      </c>
      <c r="AM297" s="90" t="s">
        <v>206</v>
      </c>
      <c r="AN297" s="90" t="s">
        <v>206</v>
      </c>
      <c r="AO297" s="90" t="s">
        <v>206</v>
      </c>
      <c r="AP297" s="30"/>
      <c r="AQ297" s="90" t="s">
        <v>206</v>
      </c>
      <c r="AR297" s="90" t="s">
        <v>206</v>
      </c>
      <c r="AS297" s="90" t="s">
        <v>206</v>
      </c>
      <c r="AT297" s="90" t="s">
        <v>206</v>
      </c>
      <c r="AU297" s="30"/>
      <c r="AV297" s="88">
        <f t="shared" si="514"/>
        <v>1532</v>
      </c>
      <c r="AW297" s="88">
        <f t="shared" si="514"/>
        <v>1532</v>
      </c>
      <c r="AX297" s="88">
        <f t="shared" si="514"/>
        <v>1532</v>
      </c>
      <c r="AY297" s="88">
        <f t="shared" si="514"/>
        <v>1532</v>
      </c>
      <c r="BA297" s="88">
        <f t="shared" si="515"/>
        <v>1532</v>
      </c>
      <c r="BB297" s="88">
        <f t="shared" ref="BB297:BC297" si="518">BB28/BB161</f>
        <v>1532</v>
      </c>
      <c r="BC297" s="88">
        <f t="shared" si="518"/>
        <v>1532</v>
      </c>
      <c r="BD297" s="88">
        <f t="shared" ref="BD297" si="519">BD28/BD161</f>
        <v>1532</v>
      </c>
      <c r="BF297" s="88">
        <v>1532</v>
      </c>
      <c r="BG297" s="88">
        <v>1532</v>
      </c>
      <c r="BH297" s="88">
        <v>1532</v>
      </c>
      <c r="BI297" s="88">
        <v>1532</v>
      </c>
      <c r="BK297" s="88">
        <v>1532</v>
      </c>
      <c r="BL297" s="88">
        <v>1532</v>
      </c>
      <c r="BM297" s="88">
        <v>1532</v>
      </c>
      <c r="BN297" s="88">
        <v>1532</v>
      </c>
    </row>
    <row r="298" spans="2:66" outlineLevel="2" x14ac:dyDescent="0.35">
      <c r="B298" s="2" t="s">
        <v>21</v>
      </c>
      <c r="C298" s="90" t="s">
        <v>206</v>
      </c>
      <c r="D298" s="90" t="s">
        <v>206</v>
      </c>
      <c r="E298" s="90" t="s">
        <v>206</v>
      </c>
      <c r="F298" s="90" t="s">
        <v>206</v>
      </c>
      <c r="G298" s="30"/>
      <c r="H298" s="90" t="s">
        <v>206</v>
      </c>
      <c r="I298" s="90" t="s">
        <v>206</v>
      </c>
      <c r="J298" s="90" t="s">
        <v>206</v>
      </c>
      <c r="K298" s="90" t="s">
        <v>206</v>
      </c>
      <c r="L298" s="30"/>
      <c r="M298" s="90" t="s">
        <v>206</v>
      </c>
      <c r="N298" s="90" t="s">
        <v>206</v>
      </c>
      <c r="O298" s="90" t="s">
        <v>206</v>
      </c>
      <c r="P298" s="90" t="s">
        <v>206</v>
      </c>
      <c r="Q298" s="30"/>
      <c r="R298" s="90" t="s">
        <v>206</v>
      </c>
      <c r="S298" s="90" t="s">
        <v>206</v>
      </c>
      <c r="T298" s="90" t="s">
        <v>206</v>
      </c>
      <c r="U298" s="90" t="s">
        <v>206</v>
      </c>
      <c r="V298" s="30"/>
      <c r="W298" s="90" t="s">
        <v>206</v>
      </c>
      <c r="X298" s="90" t="s">
        <v>206</v>
      </c>
      <c r="Y298" s="90" t="s">
        <v>206</v>
      </c>
      <c r="Z298" s="90" t="s">
        <v>206</v>
      </c>
      <c r="AA298" s="30"/>
      <c r="AB298" s="90" t="s">
        <v>206</v>
      </c>
      <c r="AC298" s="90" t="s">
        <v>206</v>
      </c>
      <c r="AD298" s="90" t="s">
        <v>206</v>
      </c>
      <c r="AE298" s="90" t="s">
        <v>206</v>
      </c>
      <c r="AF298" s="30"/>
      <c r="AG298" s="90" t="s">
        <v>206</v>
      </c>
      <c r="AH298" s="90" t="s">
        <v>206</v>
      </c>
      <c r="AI298" s="90" t="s">
        <v>206</v>
      </c>
      <c r="AJ298" s="90" t="s">
        <v>206</v>
      </c>
      <c r="AK298" s="30"/>
      <c r="AL298" s="90" t="s">
        <v>206</v>
      </c>
      <c r="AM298" s="90" t="s">
        <v>206</v>
      </c>
      <c r="AN298" s="90" t="s">
        <v>206</v>
      </c>
      <c r="AO298" s="90" t="s">
        <v>206</v>
      </c>
      <c r="AP298" s="30"/>
      <c r="AQ298" s="90" t="s">
        <v>206</v>
      </c>
      <c r="AR298" s="90" t="s">
        <v>206</v>
      </c>
      <c r="AS298" s="90" t="s">
        <v>206</v>
      </c>
      <c r="AT298" s="90" t="s">
        <v>206</v>
      </c>
      <c r="AU298" s="30"/>
      <c r="AV298" s="90" t="s">
        <v>206</v>
      </c>
      <c r="AW298" s="88">
        <f t="shared" ref="AW298:AY299" si="520">AW29/AW162</f>
        <v>1277</v>
      </c>
      <c r="AX298" s="88">
        <f t="shared" si="520"/>
        <v>1277</v>
      </c>
      <c r="AY298" s="88">
        <f t="shared" si="520"/>
        <v>1277</v>
      </c>
      <c r="BA298" s="88">
        <f t="shared" si="515"/>
        <v>1277</v>
      </c>
      <c r="BB298" s="88">
        <f t="shared" ref="BB298:BC298" si="521">BB29/BB162</f>
        <v>1277</v>
      </c>
      <c r="BC298" s="88">
        <f t="shared" si="521"/>
        <v>1277</v>
      </c>
      <c r="BD298" s="88">
        <f t="shared" ref="BD298" si="522">BD29/BD162</f>
        <v>1277</v>
      </c>
      <c r="BF298" s="88">
        <v>1277</v>
      </c>
      <c r="BG298" s="88">
        <v>1277</v>
      </c>
      <c r="BH298" s="88">
        <v>1277</v>
      </c>
      <c r="BI298" s="88">
        <v>1277</v>
      </c>
      <c r="BK298" s="88">
        <v>1277</v>
      </c>
      <c r="BL298" s="88">
        <v>1277</v>
      </c>
      <c r="BM298" s="88">
        <v>1277</v>
      </c>
      <c r="BN298" s="88">
        <v>1277</v>
      </c>
    </row>
    <row r="299" spans="2:66" outlineLevel="2" x14ac:dyDescent="0.35">
      <c r="B299" s="2" t="s">
        <v>22</v>
      </c>
      <c r="C299" s="90" t="s">
        <v>206</v>
      </c>
      <c r="D299" s="90" t="s">
        <v>206</v>
      </c>
      <c r="E299" s="90" t="s">
        <v>206</v>
      </c>
      <c r="F299" s="90" t="s">
        <v>206</v>
      </c>
      <c r="G299" s="30"/>
      <c r="H299" s="90" t="s">
        <v>206</v>
      </c>
      <c r="I299" s="90" t="s">
        <v>206</v>
      </c>
      <c r="J299" s="90" t="s">
        <v>206</v>
      </c>
      <c r="K299" s="90" t="s">
        <v>206</v>
      </c>
      <c r="L299" s="30"/>
      <c r="M299" s="90" t="s">
        <v>206</v>
      </c>
      <c r="N299" s="90" t="s">
        <v>206</v>
      </c>
      <c r="O299" s="90" t="s">
        <v>206</v>
      </c>
      <c r="P299" s="90" t="s">
        <v>206</v>
      </c>
      <c r="Q299" s="30"/>
      <c r="R299" s="90" t="s">
        <v>206</v>
      </c>
      <c r="S299" s="90" t="s">
        <v>206</v>
      </c>
      <c r="T299" s="90" t="s">
        <v>206</v>
      </c>
      <c r="U299" s="90" t="s">
        <v>206</v>
      </c>
      <c r="V299" s="30"/>
      <c r="W299" s="90" t="s">
        <v>206</v>
      </c>
      <c r="X299" s="90" t="s">
        <v>206</v>
      </c>
      <c r="Y299" s="90" t="s">
        <v>206</v>
      </c>
      <c r="Z299" s="90" t="s">
        <v>206</v>
      </c>
      <c r="AA299" s="30"/>
      <c r="AB299" s="90" t="s">
        <v>206</v>
      </c>
      <c r="AC299" s="90" t="s">
        <v>206</v>
      </c>
      <c r="AD299" s="90" t="s">
        <v>206</v>
      </c>
      <c r="AE299" s="90" t="s">
        <v>206</v>
      </c>
      <c r="AF299" s="30"/>
      <c r="AG299" s="90" t="s">
        <v>206</v>
      </c>
      <c r="AH299" s="90" t="s">
        <v>206</v>
      </c>
      <c r="AI299" s="90" t="s">
        <v>206</v>
      </c>
      <c r="AJ299" s="90" t="s">
        <v>206</v>
      </c>
      <c r="AK299" s="30"/>
      <c r="AL299" s="90" t="s">
        <v>206</v>
      </c>
      <c r="AM299" s="90" t="s">
        <v>206</v>
      </c>
      <c r="AN299" s="90" t="s">
        <v>206</v>
      </c>
      <c r="AO299" s="90" t="s">
        <v>206</v>
      </c>
      <c r="AP299" s="30"/>
      <c r="AQ299" s="90" t="s">
        <v>206</v>
      </c>
      <c r="AR299" s="90" t="s">
        <v>206</v>
      </c>
      <c r="AS299" s="90" t="s">
        <v>206</v>
      </c>
      <c r="AT299" s="90" t="s">
        <v>206</v>
      </c>
      <c r="AU299" s="30"/>
      <c r="AV299" s="90" t="s">
        <v>206</v>
      </c>
      <c r="AW299" s="88">
        <f t="shared" si="520"/>
        <v>1088</v>
      </c>
      <c r="AX299" s="88">
        <f t="shared" si="520"/>
        <v>1088</v>
      </c>
      <c r="AY299" s="88">
        <f t="shared" si="520"/>
        <v>1088</v>
      </c>
      <c r="BA299" s="88">
        <f t="shared" si="515"/>
        <v>1080</v>
      </c>
      <c r="BB299" s="88">
        <f t="shared" ref="BB299:BC299" si="523">BB30/BB163</f>
        <v>1080</v>
      </c>
      <c r="BC299" s="88">
        <f t="shared" si="523"/>
        <v>1080</v>
      </c>
      <c r="BD299" s="88">
        <f t="shared" ref="BD299" si="524">BD30/BD163</f>
        <v>1080</v>
      </c>
      <c r="BF299" s="88">
        <v>1080</v>
      </c>
      <c r="BG299" s="88">
        <v>915.66666666666663</v>
      </c>
      <c r="BH299" s="88">
        <v>915.66666666666663</v>
      </c>
      <c r="BI299" s="88">
        <v>915.66666666666663</v>
      </c>
      <c r="BK299" s="88">
        <v>915.66666666666663</v>
      </c>
      <c r="BL299" s="88">
        <v>915.66666666666663</v>
      </c>
      <c r="BM299" s="88">
        <v>915.66666666666663</v>
      </c>
      <c r="BN299" s="88">
        <v>829.5</v>
      </c>
    </row>
    <row r="300" spans="2:66" outlineLevel="2" x14ac:dyDescent="0.35">
      <c r="B300" s="2" t="s">
        <v>23</v>
      </c>
      <c r="C300" s="90" t="s">
        <v>206</v>
      </c>
      <c r="D300" s="90" t="s">
        <v>206</v>
      </c>
      <c r="E300" s="90" t="s">
        <v>206</v>
      </c>
      <c r="F300" s="90" t="s">
        <v>206</v>
      </c>
      <c r="G300" s="30"/>
      <c r="H300" s="90" t="s">
        <v>206</v>
      </c>
      <c r="I300" s="90" t="s">
        <v>206</v>
      </c>
      <c r="J300" s="90" t="s">
        <v>206</v>
      </c>
      <c r="K300" s="90" t="s">
        <v>206</v>
      </c>
      <c r="L300" s="30"/>
      <c r="M300" s="90" t="s">
        <v>206</v>
      </c>
      <c r="N300" s="90" t="s">
        <v>206</v>
      </c>
      <c r="O300" s="90" t="s">
        <v>206</v>
      </c>
      <c r="P300" s="90" t="s">
        <v>206</v>
      </c>
      <c r="Q300" s="30"/>
      <c r="R300" s="90" t="s">
        <v>206</v>
      </c>
      <c r="S300" s="90" t="s">
        <v>206</v>
      </c>
      <c r="T300" s="90" t="s">
        <v>206</v>
      </c>
      <c r="U300" s="90" t="s">
        <v>206</v>
      </c>
      <c r="V300" s="30"/>
      <c r="W300" s="90" t="s">
        <v>206</v>
      </c>
      <c r="X300" s="90" t="s">
        <v>206</v>
      </c>
      <c r="Y300" s="90" t="s">
        <v>206</v>
      </c>
      <c r="Z300" s="90" t="s">
        <v>206</v>
      </c>
      <c r="AA300" s="30"/>
      <c r="AB300" s="90" t="s">
        <v>206</v>
      </c>
      <c r="AC300" s="90" t="s">
        <v>206</v>
      </c>
      <c r="AD300" s="90" t="s">
        <v>206</v>
      </c>
      <c r="AE300" s="90" t="s">
        <v>206</v>
      </c>
      <c r="AF300" s="30"/>
      <c r="AG300" s="90" t="s">
        <v>206</v>
      </c>
      <c r="AH300" s="90" t="s">
        <v>206</v>
      </c>
      <c r="AI300" s="90" t="s">
        <v>206</v>
      </c>
      <c r="AJ300" s="90" t="s">
        <v>206</v>
      </c>
      <c r="AK300" s="30"/>
      <c r="AL300" s="90" t="s">
        <v>206</v>
      </c>
      <c r="AM300" s="90" t="s">
        <v>206</v>
      </c>
      <c r="AN300" s="90" t="s">
        <v>206</v>
      </c>
      <c r="AO300" s="90" t="s">
        <v>206</v>
      </c>
      <c r="AP300" s="30"/>
      <c r="AQ300" s="90" t="s">
        <v>206</v>
      </c>
      <c r="AR300" s="90" t="s">
        <v>206</v>
      </c>
      <c r="AS300" s="90" t="s">
        <v>206</v>
      </c>
      <c r="AT300" s="90" t="s">
        <v>206</v>
      </c>
      <c r="AU300" s="30"/>
      <c r="AV300" s="90" t="s">
        <v>206</v>
      </c>
      <c r="AW300" s="90" t="s">
        <v>206</v>
      </c>
      <c r="AX300" s="88">
        <f>AX31/AX164</f>
        <v>1594</v>
      </c>
      <c r="AY300" s="88">
        <f>AY31/AY164</f>
        <v>1594</v>
      </c>
      <c r="BA300" s="88">
        <f t="shared" si="515"/>
        <v>1594</v>
      </c>
      <c r="BB300" s="88">
        <f t="shared" ref="BB300:BC300" si="525">BB31/BB164</f>
        <v>1594</v>
      </c>
      <c r="BC300" s="88">
        <f t="shared" si="525"/>
        <v>1594</v>
      </c>
      <c r="BD300" s="88">
        <f t="shared" ref="BD300" si="526">BD31/BD164</f>
        <v>1594</v>
      </c>
      <c r="BF300" s="88">
        <v>1594</v>
      </c>
      <c r="BG300" s="88">
        <v>1594</v>
      </c>
      <c r="BH300" s="90" t="s">
        <v>206</v>
      </c>
      <c r="BI300" s="90" t="s">
        <v>206</v>
      </c>
      <c r="BK300" s="90" t="s">
        <v>206</v>
      </c>
      <c r="BL300" s="90" t="s">
        <v>206</v>
      </c>
      <c r="BM300" s="90" t="s">
        <v>206</v>
      </c>
      <c r="BN300" s="90" t="s">
        <v>206</v>
      </c>
    </row>
    <row r="301" spans="2:66" outlineLevel="2" x14ac:dyDescent="0.35">
      <c r="B301" s="52" t="s">
        <v>250</v>
      </c>
      <c r="C301" s="90" t="s">
        <v>206</v>
      </c>
      <c r="D301" s="90" t="s">
        <v>206</v>
      </c>
      <c r="E301" s="90" t="s">
        <v>206</v>
      </c>
      <c r="F301" s="90" t="s">
        <v>206</v>
      </c>
      <c r="G301" s="30"/>
      <c r="H301" s="90" t="s">
        <v>206</v>
      </c>
      <c r="I301" s="90" t="s">
        <v>206</v>
      </c>
      <c r="J301" s="90" t="s">
        <v>206</v>
      </c>
      <c r="K301" s="90" t="s">
        <v>206</v>
      </c>
      <c r="L301" s="30"/>
      <c r="M301" s="90" t="s">
        <v>206</v>
      </c>
      <c r="N301" s="90" t="s">
        <v>206</v>
      </c>
      <c r="O301" s="90" t="s">
        <v>206</v>
      </c>
      <c r="P301" s="90" t="s">
        <v>206</v>
      </c>
      <c r="Q301" s="30"/>
      <c r="R301" s="90" t="s">
        <v>206</v>
      </c>
      <c r="S301" s="90" t="s">
        <v>206</v>
      </c>
      <c r="T301" s="90" t="s">
        <v>206</v>
      </c>
      <c r="U301" s="90" t="s">
        <v>206</v>
      </c>
      <c r="V301" s="30"/>
      <c r="W301" s="90" t="s">
        <v>206</v>
      </c>
      <c r="X301" s="90" t="s">
        <v>206</v>
      </c>
      <c r="Y301" s="90" t="s">
        <v>206</v>
      </c>
      <c r="Z301" s="90" t="s">
        <v>206</v>
      </c>
      <c r="AA301" s="30"/>
      <c r="AB301" s="90" t="s">
        <v>206</v>
      </c>
      <c r="AC301" s="90" t="s">
        <v>206</v>
      </c>
      <c r="AD301" s="90" t="s">
        <v>206</v>
      </c>
      <c r="AE301" s="90" t="s">
        <v>206</v>
      </c>
      <c r="AF301" s="30"/>
      <c r="AG301" s="90" t="s">
        <v>206</v>
      </c>
      <c r="AH301" s="90" t="s">
        <v>206</v>
      </c>
      <c r="AI301" s="90" t="s">
        <v>206</v>
      </c>
      <c r="AJ301" s="90" t="s">
        <v>206</v>
      </c>
      <c r="AK301" s="30"/>
      <c r="AL301" s="90" t="s">
        <v>206</v>
      </c>
      <c r="AM301" s="90" t="s">
        <v>206</v>
      </c>
      <c r="AN301" s="90" t="s">
        <v>206</v>
      </c>
      <c r="AO301" s="90" t="s">
        <v>206</v>
      </c>
      <c r="AP301" s="30"/>
      <c r="AQ301" s="90" t="s">
        <v>206</v>
      </c>
      <c r="AR301" s="90" t="s">
        <v>206</v>
      </c>
      <c r="AS301" s="90" t="s">
        <v>206</v>
      </c>
      <c r="AT301" s="90" t="s">
        <v>206</v>
      </c>
      <c r="AU301" s="30"/>
      <c r="AV301" s="90" t="s">
        <v>206</v>
      </c>
      <c r="AW301" s="90" t="s">
        <v>206</v>
      </c>
      <c r="AX301" s="90" t="s">
        <v>206</v>
      </c>
      <c r="AY301" s="90" t="s">
        <v>206</v>
      </c>
      <c r="BA301" s="88">
        <f t="shared" si="515"/>
        <v>1031</v>
      </c>
      <c r="BB301" s="88">
        <f t="shared" ref="BB301:BC301" si="527">BB32/BB165</f>
        <v>1031</v>
      </c>
      <c r="BC301" s="88">
        <f t="shared" si="527"/>
        <v>1031</v>
      </c>
      <c r="BD301" s="88">
        <f t="shared" ref="BD301" si="528">BD32/BD165</f>
        <v>1031</v>
      </c>
      <c r="BF301" s="88">
        <v>1031</v>
      </c>
      <c r="BG301" s="88">
        <v>1031</v>
      </c>
      <c r="BH301" s="88">
        <v>1031</v>
      </c>
      <c r="BI301" s="88">
        <v>1031</v>
      </c>
      <c r="BK301" s="88">
        <v>1031</v>
      </c>
      <c r="BL301" s="88">
        <v>1031</v>
      </c>
      <c r="BM301" s="88">
        <v>1031</v>
      </c>
      <c r="BN301" s="88">
        <v>1031</v>
      </c>
    </row>
    <row r="302" spans="2:66" outlineLevel="2" x14ac:dyDescent="0.35">
      <c r="B302" s="52" t="s">
        <v>281</v>
      </c>
      <c r="C302" s="90" t="s">
        <v>206</v>
      </c>
      <c r="D302" s="90" t="s">
        <v>206</v>
      </c>
      <c r="E302" s="90" t="s">
        <v>206</v>
      </c>
      <c r="F302" s="90" t="s">
        <v>206</v>
      </c>
      <c r="G302" s="30"/>
      <c r="H302" s="90" t="s">
        <v>206</v>
      </c>
      <c r="I302" s="90" t="s">
        <v>206</v>
      </c>
      <c r="J302" s="90" t="s">
        <v>206</v>
      </c>
      <c r="K302" s="90" t="s">
        <v>206</v>
      </c>
      <c r="L302" s="30"/>
      <c r="M302" s="90" t="s">
        <v>206</v>
      </c>
      <c r="N302" s="90" t="s">
        <v>206</v>
      </c>
      <c r="O302" s="90" t="s">
        <v>206</v>
      </c>
      <c r="P302" s="90" t="s">
        <v>206</v>
      </c>
      <c r="Q302" s="30"/>
      <c r="R302" s="90" t="s">
        <v>206</v>
      </c>
      <c r="S302" s="90" t="s">
        <v>206</v>
      </c>
      <c r="T302" s="90" t="s">
        <v>206</v>
      </c>
      <c r="U302" s="90" t="s">
        <v>206</v>
      </c>
      <c r="V302" s="30"/>
      <c r="W302" s="90" t="s">
        <v>206</v>
      </c>
      <c r="X302" s="90" t="s">
        <v>206</v>
      </c>
      <c r="Y302" s="90" t="s">
        <v>206</v>
      </c>
      <c r="Z302" s="90" t="s">
        <v>206</v>
      </c>
      <c r="AA302" s="30"/>
      <c r="AB302" s="90" t="s">
        <v>206</v>
      </c>
      <c r="AC302" s="90" t="s">
        <v>206</v>
      </c>
      <c r="AD302" s="90" t="s">
        <v>206</v>
      </c>
      <c r="AE302" s="90" t="s">
        <v>206</v>
      </c>
      <c r="AF302" s="30"/>
      <c r="AG302" s="90" t="s">
        <v>206</v>
      </c>
      <c r="AH302" s="90" t="s">
        <v>206</v>
      </c>
      <c r="AI302" s="90" t="s">
        <v>206</v>
      </c>
      <c r="AJ302" s="90" t="s">
        <v>206</v>
      </c>
      <c r="AK302" s="30"/>
      <c r="AL302" s="90" t="s">
        <v>206</v>
      </c>
      <c r="AM302" s="90" t="s">
        <v>206</v>
      </c>
      <c r="AN302" s="90" t="s">
        <v>206</v>
      </c>
      <c r="AO302" s="90" t="s">
        <v>206</v>
      </c>
      <c r="AP302" s="30"/>
      <c r="AQ302" s="90" t="s">
        <v>206</v>
      </c>
      <c r="AR302" s="90" t="s">
        <v>206</v>
      </c>
      <c r="AS302" s="90" t="s">
        <v>206</v>
      </c>
      <c r="AT302" s="90" t="s">
        <v>206</v>
      </c>
      <c r="AU302" s="30"/>
      <c r="AV302" s="90" t="s">
        <v>206</v>
      </c>
      <c r="AW302" s="90" t="s">
        <v>206</v>
      </c>
      <c r="AX302" s="90" t="s">
        <v>206</v>
      </c>
      <c r="AY302" s="90" t="s">
        <v>206</v>
      </c>
      <c r="BA302" s="90" t="s">
        <v>206</v>
      </c>
      <c r="BB302" s="90" t="s">
        <v>206</v>
      </c>
      <c r="BC302" s="90" t="s">
        <v>206</v>
      </c>
      <c r="BD302" s="90" t="s">
        <v>206</v>
      </c>
      <c r="BF302" s="90" t="s">
        <v>206</v>
      </c>
      <c r="BG302" s="90" t="s">
        <v>206</v>
      </c>
      <c r="BH302" s="90" t="s">
        <v>206</v>
      </c>
      <c r="BI302" s="90" t="s">
        <v>206</v>
      </c>
      <c r="BK302" s="90" t="s">
        <v>206</v>
      </c>
      <c r="BL302" s="90" t="s">
        <v>206</v>
      </c>
      <c r="BM302" s="88">
        <v>729</v>
      </c>
      <c r="BN302" s="88">
        <v>780.5</v>
      </c>
    </row>
    <row r="303" spans="2:66" x14ac:dyDescent="0.3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</row>
    <row r="304" spans="2:66" x14ac:dyDescent="0.3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</row>
    <row r="305" spans="2:66" x14ac:dyDescent="0.35">
      <c r="B305" s="39"/>
      <c r="C305" s="103" t="s">
        <v>35</v>
      </c>
      <c r="D305" s="103" t="s">
        <v>36</v>
      </c>
      <c r="E305" s="103" t="s">
        <v>37</v>
      </c>
      <c r="F305" s="103" t="s">
        <v>38</v>
      </c>
      <c r="G305" s="103"/>
      <c r="H305" s="103" t="s">
        <v>39</v>
      </c>
      <c r="I305" s="103" t="s">
        <v>40</v>
      </c>
      <c r="J305" s="103" t="s">
        <v>41</v>
      </c>
      <c r="K305" s="103" t="s">
        <v>42</v>
      </c>
      <c r="L305" s="40"/>
      <c r="M305" s="41" t="s">
        <v>43</v>
      </c>
      <c r="N305" s="41" t="s">
        <v>44</v>
      </c>
      <c r="O305" s="41" t="s">
        <v>45</v>
      </c>
      <c r="P305" s="41" t="s">
        <v>46</v>
      </c>
      <c r="Q305" s="40"/>
      <c r="R305" s="41" t="s">
        <v>47</v>
      </c>
      <c r="S305" s="41" t="s">
        <v>48</v>
      </c>
      <c r="T305" s="41" t="s">
        <v>49</v>
      </c>
      <c r="U305" s="41" t="s">
        <v>50</v>
      </c>
      <c r="V305" s="40"/>
      <c r="W305" s="41" t="s">
        <v>51</v>
      </c>
      <c r="X305" s="41" t="s">
        <v>52</v>
      </c>
      <c r="Y305" s="41" t="s">
        <v>53</v>
      </c>
      <c r="Z305" s="41" t="s">
        <v>54</v>
      </c>
      <c r="AA305" s="40"/>
      <c r="AB305" s="41" t="s">
        <v>55</v>
      </c>
      <c r="AC305" s="41" t="s">
        <v>58</v>
      </c>
      <c r="AD305" s="41" t="s">
        <v>59</v>
      </c>
      <c r="AE305" s="41" t="s">
        <v>60</v>
      </c>
      <c r="AF305" s="40"/>
      <c r="AG305" s="41" t="s">
        <v>61</v>
      </c>
      <c r="AH305" s="41" t="s">
        <v>56</v>
      </c>
      <c r="AI305" s="41" t="s">
        <v>62</v>
      </c>
      <c r="AJ305" s="41" t="s">
        <v>63</v>
      </c>
      <c r="AK305" s="40"/>
      <c r="AL305" s="41" t="s">
        <v>64</v>
      </c>
      <c r="AM305" s="41" t="s">
        <v>65</v>
      </c>
      <c r="AN305" s="41" t="s">
        <v>57</v>
      </c>
      <c r="AO305" s="41" t="s">
        <v>66</v>
      </c>
      <c r="AP305" s="40"/>
      <c r="AQ305" s="41" t="s">
        <v>67</v>
      </c>
      <c r="AR305" s="41" t="s">
        <v>68</v>
      </c>
      <c r="AS305" s="41" t="s">
        <v>69</v>
      </c>
      <c r="AT305" s="41" t="s">
        <v>70</v>
      </c>
      <c r="AU305" s="40"/>
      <c r="AV305" s="41" t="s">
        <v>71</v>
      </c>
      <c r="AW305" s="41" t="s">
        <v>72</v>
      </c>
      <c r="AX305" s="41" t="s">
        <v>73</v>
      </c>
      <c r="AY305" s="41" t="s">
        <v>74</v>
      </c>
      <c r="BA305" s="41" t="s">
        <v>249</v>
      </c>
      <c r="BB305" s="41" t="s">
        <v>252</v>
      </c>
      <c r="BC305" s="41" t="s">
        <v>253</v>
      </c>
      <c r="BD305" s="103" t="s">
        <v>254</v>
      </c>
      <c r="BF305" s="41" t="s">
        <v>258</v>
      </c>
      <c r="BG305" s="41" t="s">
        <v>259</v>
      </c>
      <c r="BH305" s="41" t="s">
        <v>263</v>
      </c>
      <c r="BI305" s="41" t="s">
        <v>271</v>
      </c>
      <c r="BK305" s="41" t="s">
        <v>274</v>
      </c>
      <c r="BL305" s="176" t="s">
        <v>277</v>
      </c>
      <c r="BM305" s="41" t="s">
        <v>279</v>
      </c>
      <c r="BN305" s="103" t="s">
        <v>283</v>
      </c>
    </row>
    <row r="306" spans="2:66" x14ac:dyDescent="0.35">
      <c r="B306" s="4" t="s">
        <v>234</v>
      </c>
      <c r="C306" s="8">
        <v>2.8266326460403723E-2</v>
      </c>
      <c r="D306" s="8">
        <v>3.0010254030968575E-2</v>
      </c>
      <c r="E306" s="8">
        <v>2.6681488486199445E-2</v>
      </c>
      <c r="F306" s="8">
        <v>1.2672788694660042E-2</v>
      </c>
      <c r="G306" s="30"/>
      <c r="H306" s="8">
        <f t="shared" ref="H306:K309" si="529">H272/C272-1</f>
        <v>1.5471176855760493E-2</v>
      </c>
      <c r="I306" s="8">
        <f t="shared" si="529"/>
        <v>-5.8394842421180426E-2</v>
      </c>
      <c r="J306" s="8">
        <f t="shared" si="529"/>
        <v>-3.9390214312969185E-2</v>
      </c>
      <c r="K306" s="8">
        <f t="shared" si="529"/>
        <v>-6.4114389580455677E-2</v>
      </c>
      <c r="L306" s="30"/>
      <c r="M306" s="8">
        <f t="shared" ref="M306:P309" si="530">M272/H272-1</f>
        <v>-6.9825724954216795E-2</v>
      </c>
      <c r="N306" s="8">
        <f t="shared" si="530"/>
        <v>-5.9112798432480518E-2</v>
      </c>
      <c r="O306" s="8">
        <f t="shared" si="530"/>
        <v>-5.6793223650148605E-2</v>
      </c>
      <c r="P306" s="8">
        <f t="shared" si="530"/>
        <v>-0.17734209685193314</v>
      </c>
      <c r="Q306" s="30"/>
      <c r="R306" s="8">
        <f t="shared" ref="R306:U309" si="531">R272/M272-1</f>
        <v>-0.16819101781472823</v>
      </c>
      <c r="S306" s="8">
        <f t="shared" si="531"/>
        <v>-0.21199586066505349</v>
      </c>
      <c r="T306" s="8">
        <f t="shared" si="531"/>
        <v>-0.21080596978444455</v>
      </c>
      <c r="U306" s="8">
        <f t="shared" si="531"/>
        <v>-6.5850336503827545E-2</v>
      </c>
      <c r="V306" s="30"/>
      <c r="W306" s="8">
        <f t="shared" ref="W306:W318" si="532">W272/R272-1</f>
        <v>-5.8924746832477282E-2</v>
      </c>
      <c r="X306" s="8">
        <f t="shared" ref="X306:X318" si="533">X272/S272-1</f>
        <v>3.5538119702803961E-2</v>
      </c>
      <c r="Y306" s="8">
        <f t="shared" ref="Y306:Y318" si="534">Y272/T272-1</f>
        <v>1.1363551804530303E-2</v>
      </c>
      <c r="Z306" s="8">
        <f t="shared" ref="Z306:Z318" si="535">Z272/U272-1</f>
        <v>2.3229058025734828E-2</v>
      </c>
      <c r="AA306" s="30"/>
      <c r="AB306" s="8">
        <f t="shared" ref="AB306:AB318" si="536">AB272/W272-1</f>
        <v>0.11181286161753645</v>
      </c>
      <c r="AC306" s="8">
        <f t="shared" ref="AC306:AC318" si="537">AC272/X272-1</f>
        <v>8.973897123525898E-2</v>
      </c>
      <c r="AD306" s="8">
        <f t="shared" ref="AD306:AD318" si="538">AD272/Y272-1</f>
        <v>0.10646051216341412</v>
      </c>
      <c r="AE306" s="8">
        <f t="shared" ref="AE306:AE318" si="539">AE272/Z272-1</f>
        <v>9.8568747206389418E-2</v>
      </c>
      <c r="AF306" s="30"/>
      <c r="AG306" s="8">
        <f t="shared" ref="AG306:AG318" si="540">AG272/AB272-1</f>
        <v>9.0408574016094256E-3</v>
      </c>
      <c r="AH306" s="8">
        <f t="shared" ref="AH306:AH318" si="541">AH272/AC272-1</f>
        <v>1.6905287589142226E-2</v>
      </c>
      <c r="AI306" s="8">
        <f t="shared" ref="AI306:AI318" si="542">AI272/AD272-1</f>
        <v>2.7248946359911486E-2</v>
      </c>
      <c r="AJ306" s="8">
        <f t="shared" ref="AJ306:AJ318" si="543">AJ272/AE272-1</f>
        <v>4.7615625308176091E-2</v>
      </c>
      <c r="AK306" s="30"/>
      <c r="AL306" s="8">
        <f t="shared" ref="AL306:AL316" si="544">AL272/AG272-1</f>
        <v>6.5268415515452816E-2</v>
      </c>
      <c r="AM306" s="8">
        <f t="shared" ref="AM306:AM316" si="545">AM272/AH272-1</f>
        <v>8.682032795915795E-2</v>
      </c>
      <c r="AN306" s="8">
        <f t="shared" ref="AN306:AN316" si="546">AN272/AI272-1</f>
        <v>9.1895389505668446E-2</v>
      </c>
      <c r="AO306" s="8">
        <f t="shared" ref="AO306:AO316" si="547">AO272/AJ272-1</f>
        <v>0.1063543069183317</v>
      </c>
      <c r="AP306" s="30"/>
      <c r="AQ306" s="8">
        <f t="shared" ref="AQ306:AQ318" si="548">AQ272/AL272-1</f>
        <v>0.10346757950441399</v>
      </c>
      <c r="AR306" s="8">
        <f t="shared" ref="AR306:AR318" si="549">AR272/AM272-1</f>
        <v>0.10059554100034451</v>
      </c>
      <c r="AS306" s="8">
        <f t="shared" ref="AS306:AS318" si="550">AS272/AN272-1</f>
        <v>9.3226354958916513E-2</v>
      </c>
      <c r="AT306" s="8">
        <f t="shared" ref="AT306:AT318" si="551">AT272/AO272-1</f>
        <v>6.8873684539808799E-2</v>
      </c>
      <c r="AU306" s="30"/>
      <c r="AV306" s="8">
        <f t="shared" ref="AV306:AV318" si="552">AV272/AQ272-1</f>
        <v>7.6666006977401668E-2</v>
      </c>
      <c r="AW306" s="8">
        <f t="shared" ref="AW306:AW318" si="553">AW272/AR272-1</f>
        <v>7.6637069933361834E-2</v>
      </c>
      <c r="AX306" s="8">
        <f t="shared" ref="AX306:AX318" si="554">AX272/AS272-1</f>
        <v>8.263400772720253E-2</v>
      </c>
      <c r="AY306" s="8">
        <f t="shared" ref="AY306:AY318" si="555">AY272/AT272-1</f>
        <v>8.7774789185494306E-2</v>
      </c>
      <c r="BA306" s="8">
        <f t="shared" ref="BA306:BA318" si="556">BA272/AV272-1</f>
        <v>6.5335793914151008E-2</v>
      </c>
      <c r="BB306" s="8">
        <f t="shared" ref="BB306:BB318" si="557">BB272/AW272-1</f>
        <v>5.994046048900481E-2</v>
      </c>
      <c r="BC306" s="8">
        <f t="shared" ref="BC306:BC318" si="558">BC272/AX272-1</f>
        <v>4.8951572504799312E-2</v>
      </c>
      <c r="BD306" s="8">
        <f t="shared" ref="BD306:BD318" si="559">BD272/AY272-1</f>
        <v>4.2872423480098565E-2</v>
      </c>
      <c r="BF306" s="8">
        <v>4.9711575962908316E-2</v>
      </c>
      <c r="BG306" s="8">
        <v>5.4893178957757804E-2</v>
      </c>
      <c r="BH306" s="8">
        <v>4.9095483426836894E-2</v>
      </c>
      <c r="BI306" s="8">
        <v>6.1825302247925817E-2</v>
      </c>
      <c r="BK306" s="8">
        <v>5.9031142065445019E-2</v>
      </c>
      <c r="BL306" s="42">
        <v>7.8612974260628743E-2</v>
      </c>
      <c r="BM306" s="8">
        <v>8.1599935673851043E-2</v>
      </c>
      <c r="BN306" s="8">
        <v>7.7059061389411765E-2</v>
      </c>
    </row>
    <row r="307" spans="2:66" outlineLevel="1" x14ac:dyDescent="0.35">
      <c r="B307" s="3" t="s">
        <v>1</v>
      </c>
      <c r="C307" s="111">
        <v>2.975942469580195E-2</v>
      </c>
      <c r="D307" s="111">
        <v>2.1073802893126548E-2</v>
      </c>
      <c r="E307" s="111">
        <v>9.6374688985039203E-3</v>
      </c>
      <c r="F307" s="111">
        <v>9.8295835351913663E-3</v>
      </c>
      <c r="G307" s="30"/>
      <c r="H307" s="9">
        <f t="shared" si="529"/>
        <v>3.2351998271806792E-3</v>
      </c>
      <c r="I307" s="9">
        <f t="shared" si="529"/>
        <v>-8.3849451217625659E-2</v>
      </c>
      <c r="J307" s="9">
        <f t="shared" si="529"/>
        <v>-3.819252675835183E-2</v>
      </c>
      <c r="K307" s="9">
        <f t="shared" si="529"/>
        <v>-8.1226537630103457E-2</v>
      </c>
      <c r="L307" s="30"/>
      <c r="M307" s="9">
        <f t="shared" si="530"/>
        <v>-7.6958243975006946E-2</v>
      </c>
      <c r="N307" s="9">
        <f t="shared" si="530"/>
        <v>-6.9731067167282834E-2</v>
      </c>
      <c r="O307" s="9">
        <f t="shared" si="530"/>
        <v>-8.2684927856283563E-2</v>
      </c>
      <c r="P307" s="9">
        <f t="shared" si="530"/>
        <v>-0.21316430867487224</v>
      </c>
      <c r="Q307" s="30"/>
      <c r="R307" s="9">
        <f t="shared" si="531"/>
        <v>-0.2060748701346431</v>
      </c>
      <c r="S307" s="9">
        <f t="shared" si="531"/>
        <v>-0.2451024617413774</v>
      </c>
      <c r="T307" s="9">
        <f t="shared" si="531"/>
        <v>-0.23785649744775583</v>
      </c>
      <c r="U307" s="9">
        <f t="shared" si="531"/>
        <v>-7.3876485614356002E-2</v>
      </c>
      <c r="V307" s="30"/>
      <c r="W307" s="9">
        <f t="shared" si="532"/>
        <v>-7.3879849836194333E-2</v>
      </c>
      <c r="X307" s="9">
        <f t="shared" si="533"/>
        <v>4.0305061368580475E-2</v>
      </c>
      <c r="Y307" s="9">
        <f t="shared" si="534"/>
        <v>-1.9617380621994585E-3</v>
      </c>
      <c r="Z307" s="9">
        <f t="shared" si="535"/>
        <v>2.1459879967013595E-2</v>
      </c>
      <c r="AA307" s="30"/>
      <c r="AB307" s="9">
        <f t="shared" si="536"/>
        <v>0.135489594158124</v>
      </c>
      <c r="AC307" s="9">
        <f t="shared" si="537"/>
        <v>0.11238924300049868</v>
      </c>
      <c r="AD307" s="9">
        <f t="shared" si="538"/>
        <v>0.1486703740574189</v>
      </c>
      <c r="AE307" s="9">
        <f t="shared" si="539"/>
        <v>0.14226894913598542</v>
      </c>
      <c r="AF307" s="30"/>
      <c r="AG307" s="9">
        <f t="shared" si="540"/>
        <v>3.8267218688808891E-2</v>
      </c>
      <c r="AH307" s="9">
        <f t="shared" si="541"/>
        <v>3.7888565499855309E-2</v>
      </c>
      <c r="AI307" s="9">
        <f t="shared" si="542"/>
        <v>3.6167707477852806E-2</v>
      </c>
      <c r="AJ307" s="9">
        <f t="shared" si="543"/>
        <v>4.7577995570516451E-2</v>
      </c>
      <c r="AK307" s="30"/>
      <c r="AL307" s="9">
        <f t="shared" si="544"/>
        <v>6.067696260187927E-2</v>
      </c>
      <c r="AM307" s="9">
        <f t="shared" si="545"/>
        <v>6.7383928825097694E-2</v>
      </c>
      <c r="AN307" s="9">
        <f t="shared" si="546"/>
        <v>8.0506624377095326E-2</v>
      </c>
      <c r="AO307" s="9">
        <f t="shared" si="547"/>
        <v>9.6401278532486145E-2</v>
      </c>
      <c r="AP307" s="30"/>
      <c r="AQ307" s="9">
        <f t="shared" si="548"/>
        <v>0.10102846710243218</v>
      </c>
      <c r="AR307" s="9">
        <f t="shared" si="549"/>
        <v>0.10285911142865545</v>
      </c>
      <c r="AS307" s="9">
        <f t="shared" si="550"/>
        <v>9.1797732736093929E-2</v>
      </c>
      <c r="AT307" s="9">
        <f t="shared" si="551"/>
        <v>5.6031115452898961E-2</v>
      </c>
      <c r="AU307" s="30"/>
      <c r="AV307" s="9">
        <f t="shared" si="552"/>
        <v>5.5341821047596662E-2</v>
      </c>
      <c r="AW307" s="9">
        <f t="shared" si="553"/>
        <v>5.9176422767141856E-2</v>
      </c>
      <c r="AX307" s="9">
        <f t="shared" si="554"/>
        <v>5.8322455961753672E-2</v>
      </c>
      <c r="AY307" s="9">
        <f t="shared" si="555"/>
        <v>7.6502059301825298E-2</v>
      </c>
      <c r="BA307" s="9">
        <f t="shared" si="556"/>
        <v>4.6219361298635242E-2</v>
      </c>
      <c r="BB307" s="9">
        <f t="shared" si="557"/>
        <v>4.7149474664649471E-2</v>
      </c>
      <c r="BC307" s="9">
        <f t="shared" si="558"/>
        <v>2.9993053581794937E-2</v>
      </c>
      <c r="BD307" s="9">
        <f t="shared" si="559"/>
        <v>3.5902924085691401E-2</v>
      </c>
      <c r="BF307" s="9">
        <v>4.5304452466399026E-2</v>
      </c>
      <c r="BG307" s="9">
        <v>4.9802396007637029E-2</v>
      </c>
      <c r="BH307" s="9">
        <v>5.6341883066445053E-2</v>
      </c>
      <c r="BI307" s="9">
        <v>6.2405917560094171E-2</v>
      </c>
      <c r="BK307" s="9">
        <v>6.7695961273368521E-2</v>
      </c>
      <c r="BL307" s="177">
        <v>9.1351586494212933E-2</v>
      </c>
      <c r="BM307" s="9">
        <v>9.2164250936166203E-2</v>
      </c>
      <c r="BN307" s="9">
        <v>8.0699142704830695E-2</v>
      </c>
    </row>
    <row r="308" spans="2:66" outlineLevel="2" x14ac:dyDescent="0.35">
      <c r="B308" s="2" t="s">
        <v>2</v>
      </c>
      <c r="C308" s="112">
        <v>2.8731001269560963E-2</v>
      </c>
      <c r="D308" s="112">
        <v>2.0156990342015346E-2</v>
      </c>
      <c r="E308" s="112">
        <v>1.2232615427727689E-2</v>
      </c>
      <c r="F308" s="112">
        <v>1.2912751186729521E-2</v>
      </c>
      <c r="G308" s="30"/>
      <c r="H308" s="10">
        <f t="shared" si="529"/>
        <v>3.753141377044189E-3</v>
      </c>
      <c r="I308" s="10">
        <f t="shared" si="529"/>
        <v>-8.8459540614433951E-2</v>
      </c>
      <c r="J308" s="10">
        <f t="shared" si="529"/>
        <v>-3.6616304888384521E-2</v>
      </c>
      <c r="K308" s="10">
        <f t="shared" si="529"/>
        <v>-9.0559483190874035E-2</v>
      </c>
      <c r="L308" s="30"/>
      <c r="M308" s="10">
        <f t="shared" si="530"/>
        <v>-8.5558416861900244E-2</v>
      </c>
      <c r="N308" s="10">
        <f t="shared" si="530"/>
        <v>-7.4638272502934977E-2</v>
      </c>
      <c r="O308" s="10">
        <f t="shared" si="530"/>
        <v>-9.0340874175906194E-2</v>
      </c>
      <c r="P308" s="10">
        <f t="shared" si="530"/>
        <v>-0.21456948386976049</v>
      </c>
      <c r="Q308" s="30"/>
      <c r="R308" s="10">
        <f t="shared" si="531"/>
        <v>-0.20917354231042884</v>
      </c>
      <c r="S308" s="10">
        <f t="shared" si="531"/>
        <v>-0.24992258994006133</v>
      </c>
      <c r="T308" s="10">
        <f t="shared" si="531"/>
        <v>-0.2414755999245779</v>
      </c>
      <c r="U308" s="10">
        <f t="shared" si="531"/>
        <v>-7.2244108332516044E-2</v>
      </c>
      <c r="V308" s="30"/>
      <c r="W308" s="10">
        <f t="shared" si="532"/>
        <v>-6.7852690259389004E-2</v>
      </c>
      <c r="X308" s="10">
        <f t="shared" si="533"/>
        <v>5.6757683234835765E-2</v>
      </c>
      <c r="Y308" s="10">
        <f t="shared" si="534"/>
        <v>4.2196112803996044E-3</v>
      </c>
      <c r="Z308" s="10">
        <f t="shared" si="535"/>
        <v>3.0568809675484365E-2</v>
      </c>
      <c r="AA308" s="30"/>
      <c r="AB308" s="10">
        <f t="shared" si="536"/>
        <v>0.15316019701674222</v>
      </c>
      <c r="AC308" s="10">
        <f t="shared" si="537"/>
        <v>0.1263071484012992</v>
      </c>
      <c r="AD308" s="10">
        <f t="shared" si="538"/>
        <v>0.17009545263794523</v>
      </c>
      <c r="AE308" s="10">
        <f t="shared" si="539"/>
        <v>0.15832491835052087</v>
      </c>
      <c r="AF308" s="30"/>
      <c r="AG308" s="10">
        <f t="shared" si="540"/>
        <v>4.212761216924199E-2</v>
      </c>
      <c r="AH308" s="10">
        <f t="shared" si="541"/>
        <v>3.886995078541311E-2</v>
      </c>
      <c r="AI308" s="10">
        <f t="shared" si="542"/>
        <v>3.3870914557278642E-2</v>
      </c>
      <c r="AJ308" s="10">
        <f t="shared" si="543"/>
        <v>4.3758898479577146E-2</v>
      </c>
      <c r="AK308" s="30"/>
      <c r="AL308" s="10">
        <f t="shared" si="544"/>
        <v>5.4444325292640761E-2</v>
      </c>
      <c r="AM308" s="10">
        <f t="shared" si="545"/>
        <v>6.5105919437342008E-2</v>
      </c>
      <c r="AN308" s="10">
        <f t="shared" si="546"/>
        <v>8.1377010621793033E-2</v>
      </c>
      <c r="AO308" s="10">
        <f t="shared" si="547"/>
        <v>0.10001222385199626</v>
      </c>
      <c r="AP308" s="30"/>
      <c r="AQ308" s="10">
        <f t="shared" si="548"/>
        <v>0.11055490519994149</v>
      </c>
      <c r="AR308" s="10">
        <f t="shared" si="549"/>
        <v>0.11485141080750028</v>
      </c>
      <c r="AS308" s="10">
        <f t="shared" si="550"/>
        <v>0.10263947342664825</v>
      </c>
      <c r="AT308" s="10">
        <f t="shared" si="551"/>
        <v>6.3055996645424051E-2</v>
      </c>
      <c r="AU308" s="30"/>
      <c r="AV308" s="10">
        <f t="shared" si="552"/>
        <v>6.4172871688453315E-2</v>
      </c>
      <c r="AW308" s="10">
        <f t="shared" si="553"/>
        <v>6.3679078016759538E-2</v>
      </c>
      <c r="AX308" s="10">
        <f t="shared" si="554"/>
        <v>6.0024006666533847E-2</v>
      </c>
      <c r="AY308" s="10">
        <f t="shared" si="555"/>
        <v>7.5454019536250749E-2</v>
      </c>
      <c r="BA308" s="10">
        <f t="shared" si="556"/>
        <v>4.1307737549264756E-2</v>
      </c>
      <c r="BB308" s="10">
        <f t="shared" si="557"/>
        <v>4.2809721288141533E-2</v>
      </c>
      <c r="BC308" s="10">
        <f t="shared" si="558"/>
        <v>2.9360715351118838E-2</v>
      </c>
      <c r="BD308" s="10">
        <f t="shared" si="559"/>
        <v>3.5244598081948242E-2</v>
      </c>
      <c r="BF308" s="10">
        <v>4.4606141176092962E-2</v>
      </c>
      <c r="BG308" s="10">
        <v>4.6120848268157655E-2</v>
      </c>
      <c r="BH308" s="10">
        <v>4.9356259097394828E-2</v>
      </c>
      <c r="BI308" s="10">
        <v>6.3324171197084667E-2</v>
      </c>
      <c r="BK308" s="10">
        <v>6.4832775723913771E-2</v>
      </c>
      <c r="BL308" s="178">
        <v>8.2487005345575737E-2</v>
      </c>
      <c r="BM308" s="10">
        <v>8.0237294436531936E-2</v>
      </c>
      <c r="BN308" s="10">
        <v>6.3443540151939759E-2</v>
      </c>
    </row>
    <row r="309" spans="2:66" outlineLevel="2" x14ac:dyDescent="0.35">
      <c r="B309" s="2" t="s">
        <v>3</v>
      </c>
      <c r="C309" s="112">
        <v>3.0651150289189966E-2</v>
      </c>
      <c r="D309" s="112">
        <v>4.3849666954953737E-3</v>
      </c>
      <c r="E309" s="112">
        <v>-2.0540510833573666E-2</v>
      </c>
      <c r="F309" s="112">
        <v>-4.5238819592333446E-2</v>
      </c>
      <c r="G309" s="30"/>
      <c r="H309" s="10">
        <f t="shared" si="529"/>
        <v>-5.5416377748450651E-3</v>
      </c>
      <c r="I309" s="10">
        <f t="shared" si="529"/>
        <v>-2.686360441559521E-2</v>
      </c>
      <c r="J309" s="10">
        <f t="shared" si="529"/>
        <v>-2.649150370033504E-2</v>
      </c>
      <c r="K309" s="10">
        <f t="shared" si="529"/>
        <v>1.5381393930289811E-2</v>
      </c>
      <c r="L309" s="30"/>
      <c r="M309" s="10">
        <f t="shared" si="530"/>
        <v>-6.9544020648121263E-3</v>
      </c>
      <c r="N309" s="10">
        <f t="shared" si="530"/>
        <v>-4.1009463722397443E-2</v>
      </c>
      <c r="O309" s="10">
        <f t="shared" si="530"/>
        <v>-3.8253225035833838E-2</v>
      </c>
      <c r="P309" s="10">
        <f t="shared" si="530"/>
        <v>-0.11597776383035929</v>
      </c>
      <c r="Q309" s="30"/>
      <c r="R309" s="10">
        <f t="shared" si="531"/>
        <v>-9.4120761437200717E-2</v>
      </c>
      <c r="S309" s="10">
        <f t="shared" si="531"/>
        <v>-6.1154306220095656E-2</v>
      </c>
      <c r="T309" s="10">
        <f t="shared" si="531"/>
        <v>-6.4202736699030538E-2</v>
      </c>
      <c r="U309" s="10">
        <f t="shared" si="531"/>
        <v>2.6624068157612424E-3</v>
      </c>
      <c r="V309" s="30"/>
      <c r="W309" s="10">
        <f t="shared" si="532"/>
        <v>-4.2950872874892854E-3</v>
      </c>
      <c r="X309" s="10">
        <f t="shared" si="533"/>
        <v>-7.4276310301155668E-3</v>
      </c>
      <c r="Y309" s="10">
        <f t="shared" si="534"/>
        <v>7.0175287566593969E-3</v>
      </c>
      <c r="Z309" s="10">
        <f t="shared" si="535"/>
        <v>-3.1837493361656977E-2</v>
      </c>
      <c r="AA309" s="30"/>
      <c r="AB309" s="10">
        <f t="shared" si="536"/>
        <v>-4.3838126032459401E-2</v>
      </c>
      <c r="AC309" s="10">
        <f t="shared" si="537"/>
        <v>-4.6325109220274774E-2</v>
      </c>
      <c r="AD309" s="10">
        <f t="shared" si="538"/>
        <v>-5.1461829994585817E-2</v>
      </c>
      <c r="AE309" s="10">
        <f t="shared" si="539"/>
        <v>-1.3027618551328723E-2</v>
      </c>
      <c r="AF309" s="30"/>
      <c r="AG309" s="10">
        <f t="shared" si="540"/>
        <v>1.5460898368072407E-2</v>
      </c>
      <c r="AH309" s="10">
        <f t="shared" si="541"/>
        <v>4.2569756470906439E-2</v>
      </c>
      <c r="AI309" s="10">
        <f t="shared" si="542"/>
        <v>3.3179569832712641E-2</v>
      </c>
      <c r="AJ309" s="10">
        <f t="shared" si="543"/>
        <v>5.5573291422116089E-2</v>
      </c>
      <c r="AK309" s="30"/>
      <c r="AL309" s="10">
        <f t="shared" si="544"/>
        <v>5.6690685842510247E-2</v>
      </c>
      <c r="AM309" s="10">
        <f t="shared" si="545"/>
        <v>1.4573426573426529E-2</v>
      </c>
      <c r="AN309" s="10">
        <f t="shared" si="546"/>
        <v>1.7455621301775137E-2</v>
      </c>
      <c r="AO309" s="10">
        <f t="shared" si="547"/>
        <v>-8.8130044160195098E-3</v>
      </c>
      <c r="AP309" s="30"/>
      <c r="AQ309" s="10">
        <f t="shared" si="548"/>
        <v>-7.6084899709871756E-4</v>
      </c>
      <c r="AR309" s="10">
        <f t="shared" si="549"/>
        <v>1.6951779332405659E-2</v>
      </c>
      <c r="AS309" s="10">
        <f t="shared" si="550"/>
        <v>2.7309459732977714E-2</v>
      </c>
      <c r="AT309" s="10">
        <f t="shared" si="551"/>
        <v>1.9055411643898346E-2</v>
      </c>
      <c r="AU309" s="30"/>
      <c r="AV309" s="10">
        <f t="shared" si="552"/>
        <v>-1.072932465478238E-3</v>
      </c>
      <c r="AW309" s="10">
        <f t="shared" si="553"/>
        <v>5.8926920458812759E-4</v>
      </c>
      <c r="AX309" s="10">
        <f t="shared" si="554"/>
        <v>3.1811256816595801E-2</v>
      </c>
      <c r="AY309" s="10">
        <f t="shared" si="555"/>
        <v>5.8261314918326645E-2</v>
      </c>
      <c r="BA309" s="10">
        <f t="shared" si="556"/>
        <v>5.7838122556734595E-2</v>
      </c>
      <c r="BB309" s="10">
        <f t="shared" si="557"/>
        <v>5.7838122556734595E-2</v>
      </c>
      <c r="BC309" s="10">
        <f t="shared" si="558"/>
        <v>1.2927402441764935E-2</v>
      </c>
      <c r="BD309" s="10">
        <f t="shared" si="559"/>
        <v>0</v>
      </c>
      <c r="BF309" s="10">
        <v>0</v>
      </c>
      <c r="BG309" s="10">
        <v>0</v>
      </c>
      <c r="BH309" s="10">
        <v>-3.7896731406905637E-4</v>
      </c>
      <c r="BI309" s="10">
        <v>-6.7174009437076521E-4</v>
      </c>
      <c r="BK309" s="10">
        <v>2.1962938366388851E-3</v>
      </c>
      <c r="BL309" s="178">
        <v>7.5852226199667916E-2</v>
      </c>
      <c r="BM309" s="10">
        <v>6.5227273525064966E-2</v>
      </c>
      <c r="BN309" s="10">
        <v>0.10065997972341512</v>
      </c>
    </row>
    <row r="310" spans="2:66" outlineLevel="2" x14ac:dyDescent="0.35">
      <c r="B310" s="2" t="s">
        <v>4</v>
      </c>
      <c r="C310" s="113" t="s">
        <v>206</v>
      </c>
      <c r="D310" s="113" t="s">
        <v>206</v>
      </c>
      <c r="E310" s="113" t="s">
        <v>206</v>
      </c>
      <c r="F310" s="113" t="s">
        <v>206</v>
      </c>
      <c r="G310" s="30"/>
      <c r="H310" s="90" t="s">
        <v>206</v>
      </c>
      <c r="I310" s="90" t="s">
        <v>206</v>
      </c>
      <c r="J310" s="90" t="s">
        <v>206</v>
      </c>
      <c r="K310" s="90" t="s">
        <v>206</v>
      </c>
      <c r="L310" s="30"/>
      <c r="M310" s="90" t="s">
        <v>206</v>
      </c>
      <c r="N310" s="90" t="s">
        <v>206</v>
      </c>
      <c r="O310" s="90" t="s">
        <v>206</v>
      </c>
      <c r="P310" s="90" t="s">
        <v>206</v>
      </c>
      <c r="Q310" s="30"/>
      <c r="R310" s="90" t="s">
        <v>206</v>
      </c>
      <c r="S310" s="90" t="s">
        <v>206</v>
      </c>
      <c r="T310" s="90" t="s">
        <v>206</v>
      </c>
      <c r="U310" s="10">
        <f t="shared" ref="U310:U318" si="560">U276/P276-1</f>
        <v>3.9543416225030548E-2</v>
      </c>
      <c r="V310" s="30"/>
      <c r="W310" s="10">
        <f t="shared" si="532"/>
        <v>0.12585274053163964</v>
      </c>
      <c r="X310" s="10">
        <f t="shared" si="533"/>
        <v>7.2898032200357843E-2</v>
      </c>
      <c r="Y310" s="10">
        <f t="shared" si="534"/>
        <v>0.14865882352941173</v>
      </c>
      <c r="Z310" s="10">
        <f t="shared" si="535"/>
        <v>0.124235294117647</v>
      </c>
      <c r="AA310" s="30"/>
      <c r="AB310" s="10">
        <f t="shared" si="536"/>
        <v>0.12427914751358138</v>
      </c>
      <c r="AC310" s="10">
        <f t="shared" si="537"/>
        <v>2.8011671529803994E-2</v>
      </c>
      <c r="AD310" s="10">
        <f t="shared" si="538"/>
        <v>1.036502929247396E-2</v>
      </c>
      <c r="AE310" s="10">
        <f t="shared" si="539"/>
        <v>3.2314776056927563E-2</v>
      </c>
      <c r="AF310" s="30"/>
      <c r="AG310" s="10">
        <f t="shared" si="540"/>
        <v>0</v>
      </c>
      <c r="AH310" s="10">
        <f t="shared" si="541"/>
        <v>1.0461438650555488E-2</v>
      </c>
      <c r="AI310" s="10">
        <f t="shared" si="542"/>
        <v>1.0461438650555488E-2</v>
      </c>
      <c r="AJ310" s="10">
        <f t="shared" si="543"/>
        <v>5.4267023490930377E-3</v>
      </c>
      <c r="AK310" s="30"/>
      <c r="AL310" s="10">
        <f t="shared" si="544"/>
        <v>0.25128662595210338</v>
      </c>
      <c r="AM310" s="10">
        <f t="shared" si="545"/>
        <v>0.23833189282627498</v>
      </c>
      <c r="AN310" s="10">
        <f t="shared" si="546"/>
        <v>0.23833189282627498</v>
      </c>
      <c r="AO310" s="10">
        <f t="shared" si="547"/>
        <v>0.24453291625195517</v>
      </c>
      <c r="AP310" s="30"/>
      <c r="AQ310" s="10">
        <f t="shared" si="548"/>
        <v>0</v>
      </c>
      <c r="AR310" s="10">
        <f t="shared" si="549"/>
        <v>0.24585808731682057</v>
      </c>
      <c r="AS310" s="10">
        <f t="shared" si="550"/>
        <v>0.2830880784815526</v>
      </c>
      <c r="AT310" s="10">
        <f t="shared" si="551"/>
        <v>0.34696325747189438</v>
      </c>
      <c r="AU310" s="30"/>
      <c r="AV310" s="10">
        <f t="shared" si="552"/>
        <v>0.35083081985193276</v>
      </c>
      <c r="AW310" s="10">
        <f t="shared" si="553"/>
        <v>8.4257375381485033E-2</v>
      </c>
      <c r="AX310" s="10">
        <f t="shared" si="554"/>
        <v>9.9984285377543669E-2</v>
      </c>
      <c r="AY310" s="10">
        <f t="shared" si="555"/>
        <v>6.70108403876295E-2</v>
      </c>
      <c r="BA310" s="10">
        <f t="shared" si="556"/>
        <v>6.3955882709192391E-2</v>
      </c>
      <c r="BB310" s="10">
        <f t="shared" si="557"/>
        <v>6.3955882709192391E-2</v>
      </c>
      <c r="BC310" s="10">
        <f t="shared" si="558"/>
        <v>1.8313802274470881E-2</v>
      </c>
      <c r="BD310" s="10">
        <f t="shared" si="559"/>
        <v>0.10295955773859089</v>
      </c>
      <c r="BF310" s="10">
        <v>0.12471836860589813</v>
      </c>
      <c r="BG310" s="10">
        <v>0.13357229218604538</v>
      </c>
      <c r="BH310" s="10">
        <v>0.13175877791653345</v>
      </c>
      <c r="BI310" s="10">
        <v>5.4186678069029881E-2</v>
      </c>
      <c r="BK310" s="10">
        <v>0.16034494932487475</v>
      </c>
      <c r="BL310" s="178">
        <v>0.19951476357629594</v>
      </c>
      <c r="BM310" s="10">
        <v>0.29840693860416789</v>
      </c>
      <c r="BN310" s="10">
        <v>0.26316063810450485</v>
      </c>
    </row>
    <row r="311" spans="2:66" outlineLevel="2" x14ac:dyDescent="0.35">
      <c r="B311" s="2" t="s">
        <v>5</v>
      </c>
      <c r="C311" s="112">
        <v>3.5288928098808903E-3</v>
      </c>
      <c r="D311" s="112">
        <v>-1.6850463167181196E-2</v>
      </c>
      <c r="E311" s="112">
        <v>-1.6850463167181196E-2</v>
      </c>
      <c r="F311" s="112">
        <v>-3.2495221290986587E-2</v>
      </c>
      <c r="G311" s="30"/>
      <c r="H311" s="10">
        <f t="shared" ref="H311:K318" si="561">H277/C277-1</f>
        <v>-3.5897435897435881E-2</v>
      </c>
      <c r="I311" s="10">
        <f t="shared" si="561"/>
        <v>-1.5912897822445538E-2</v>
      </c>
      <c r="J311" s="10">
        <f t="shared" si="561"/>
        <v>-1.5912897822445538E-2</v>
      </c>
      <c r="K311" s="10">
        <f t="shared" si="561"/>
        <v>0</v>
      </c>
      <c r="L311" s="30"/>
      <c r="M311" s="10">
        <f t="shared" ref="M311:P318" si="562">M277/H277-1</f>
        <v>-8.5106382978724637E-3</v>
      </c>
      <c r="N311" s="10">
        <f t="shared" si="562"/>
        <v>-9.9869735128094161E-3</v>
      </c>
      <c r="O311" s="10">
        <f t="shared" si="562"/>
        <v>-1.1810681719496285E-2</v>
      </c>
      <c r="P311" s="10">
        <f t="shared" si="562"/>
        <v>-4.7619047619047783E-2</v>
      </c>
      <c r="Q311" s="30"/>
      <c r="R311" s="10">
        <f t="shared" ref="R311:T318" si="563">R277/M277-1</f>
        <v>-4.4962190884937692E-2</v>
      </c>
      <c r="S311" s="10">
        <f t="shared" si="563"/>
        <v>-4.3538011695906542E-2</v>
      </c>
      <c r="T311" s="10">
        <f t="shared" si="563"/>
        <v>-4.1772856431438132E-2</v>
      </c>
      <c r="U311" s="10">
        <f t="shared" si="560"/>
        <v>-5.7446808510638325E-3</v>
      </c>
      <c r="V311" s="30"/>
      <c r="W311" s="10">
        <f t="shared" si="532"/>
        <v>1.0699764605179851E-3</v>
      </c>
      <c r="X311" s="10">
        <f t="shared" si="533"/>
        <v>-3.8947143162850306E-2</v>
      </c>
      <c r="Y311" s="10">
        <f t="shared" si="534"/>
        <v>-3.8947143162850306E-2</v>
      </c>
      <c r="Z311" s="10">
        <f t="shared" si="535"/>
        <v>5.1091375989728238E-2</v>
      </c>
      <c r="AA311" s="30"/>
      <c r="AB311" s="10">
        <f t="shared" si="536"/>
        <v>4.9967935014963549E-2</v>
      </c>
      <c r="AC311" s="10">
        <f t="shared" si="537"/>
        <v>9.3687374749499064E-2</v>
      </c>
      <c r="AD311" s="10">
        <f t="shared" si="538"/>
        <v>9.3687374749499064E-2</v>
      </c>
      <c r="AE311" s="10">
        <f t="shared" si="539"/>
        <v>0</v>
      </c>
      <c r="AF311" s="30"/>
      <c r="AG311" s="10">
        <f t="shared" si="540"/>
        <v>0</v>
      </c>
      <c r="AH311" s="10">
        <f t="shared" si="541"/>
        <v>0</v>
      </c>
      <c r="AI311" s="10">
        <f t="shared" si="542"/>
        <v>0.10978775385555051</v>
      </c>
      <c r="AJ311" s="10">
        <f t="shared" si="543"/>
        <v>0.10978775385555051</v>
      </c>
      <c r="AK311" s="30"/>
      <c r="AL311" s="10">
        <f t="shared" si="544"/>
        <v>0.17141548327988998</v>
      </c>
      <c r="AM311" s="10">
        <f t="shared" si="545"/>
        <v>0.17141548327988998</v>
      </c>
      <c r="AN311" s="10">
        <f t="shared" si="546"/>
        <v>8.8552559163456168E-2</v>
      </c>
      <c r="AO311" s="10">
        <f t="shared" si="547"/>
        <v>4.0326212037824716E-2</v>
      </c>
      <c r="AP311" s="30"/>
      <c r="AQ311" s="10">
        <f t="shared" si="548"/>
        <v>-1.4404959970422127E-2</v>
      </c>
      <c r="AR311" s="10">
        <f t="shared" si="549"/>
        <v>-1.4404959970422127E-2</v>
      </c>
      <c r="AS311" s="10">
        <f t="shared" si="550"/>
        <v>-4.4303186575293196E-2</v>
      </c>
      <c r="AT311" s="10">
        <f t="shared" si="551"/>
        <v>0</v>
      </c>
      <c r="AU311" s="30"/>
      <c r="AV311" s="10">
        <f t="shared" si="552"/>
        <v>0</v>
      </c>
      <c r="AW311" s="10">
        <f t="shared" si="553"/>
        <v>-2.2219016015005089E-2</v>
      </c>
      <c r="AX311" s="10">
        <f t="shared" si="554"/>
        <v>2.5537440484779683E-3</v>
      </c>
      <c r="AY311" s="10">
        <f t="shared" si="555"/>
        <v>0.15118775832364384</v>
      </c>
      <c r="BA311" s="10">
        <f t="shared" si="556"/>
        <v>0.15118775832364384</v>
      </c>
      <c r="BB311" s="10">
        <f t="shared" si="557"/>
        <v>0.1546591412129259</v>
      </c>
      <c r="BC311" s="10">
        <f t="shared" si="558"/>
        <v>0.12612790881747649</v>
      </c>
      <c r="BD311" s="10">
        <f t="shared" si="559"/>
        <v>4.6310563259715831E-2</v>
      </c>
      <c r="BF311" s="10">
        <v>7.9819154975265816E-2</v>
      </c>
      <c r="BG311" s="10">
        <v>0.15947781326552768</v>
      </c>
      <c r="BH311" s="10">
        <v>0.2627879662255268</v>
      </c>
      <c r="BI311" s="10">
        <v>0.18363840205887683</v>
      </c>
      <c r="BK311" s="10">
        <v>0.14380962513742612</v>
      </c>
      <c r="BL311" s="178">
        <v>0.13854656967622314</v>
      </c>
      <c r="BM311" s="10">
        <v>6.5181728329648525E-2</v>
      </c>
      <c r="BN311" s="10">
        <v>9.3602062338880021E-2</v>
      </c>
    </row>
    <row r="312" spans="2:66" outlineLevel="1" x14ac:dyDescent="0.35">
      <c r="B312" s="3" t="s">
        <v>6</v>
      </c>
      <c r="C312" s="111">
        <v>2.3476181878860469E-2</v>
      </c>
      <c r="D312" s="111">
        <v>6.5533761185935013E-2</v>
      </c>
      <c r="E312" s="111">
        <v>6.2536382536382495E-2</v>
      </c>
      <c r="F312" s="111">
        <v>4.0006832934744718E-3</v>
      </c>
      <c r="G312" s="30"/>
      <c r="H312" s="9">
        <f t="shared" si="561"/>
        <v>-1.0217374141424762E-2</v>
      </c>
      <c r="I312" s="9">
        <f t="shared" si="561"/>
        <v>-2.462673905666779E-2</v>
      </c>
      <c r="J312" s="9">
        <f t="shared" si="561"/>
        <v>-2.1875244580104924E-2</v>
      </c>
      <c r="K312" s="9">
        <f t="shared" si="561"/>
        <v>-1.6657535676084634E-2</v>
      </c>
      <c r="L312" s="30"/>
      <c r="M312" s="9">
        <f t="shared" si="562"/>
        <v>9.529633593232667E-4</v>
      </c>
      <c r="N312" s="9">
        <f t="shared" si="562"/>
        <v>1.3995902628801682E-2</v>
      </c>
      <c r="O312" s="9">
        <f t="shared" si="562"/>
        <v>4.7499822545154169E-2</v>
      </c>
      <c r="P312" s="9">
        <f t="shared" si="562"/>
        <v>-1.107647409962198E-2</v>
      </c>
      <c r="Q312" s="30"/>
      <c r="R312" s="9">
        <f t="shared" si="563"/>
        <v>-3.9136123655284405E-2</v>
      </c>
      <c r="S312" s="9">
        <f t="shared" si="563"/>
        <v>-3.2852165256346377E-2</v>
      </c>
      <c r="T312" s="9">
        <f t="shared" si="563"/>
        <v>-4.7733012998213531E-2</v>
      </c>
      <c r="U312" s="9">
        <f t="shared" si="560"/>
        <v>2.9479200786111104E-3</v>
      </c>
      <c r="V312" s="30"/>
      <c r="W312" s="9">
        <f t="shared" si="532"/>
        <v>3.4519597949081993E-2</v>
      </c>
      <c r="X312" s="9">
        <f t="shared" si="533"/>
        <v>1.3410221619176932E-2</v>
      </c>
      <c r="Y312" s="9">
        <f t="shared" si="534"/>
        <v>-3.6735549620338093E-3</v>
      </c>
      <c r="Z312" s="9">
        <f t="shared" si="535"/>
        <v>-1.4337882887850206E-2</v>
      </c>
      <c r="AA312" s="30"/>
      <c r="AB312" s="9">
        <f t="shared" si="536"/>
        <v>-4.5806984555290531E-2</v>
      </c>
      <c r="AC312" s="9">
        <f t="shared" si="537"/>
        <v>-4.7241338159831336E-2</v>
      </c>
      <c r="AD312" s="9">
        <f t="shared" si="538"/>
        <v>-0.13343092406221413</v>
      </c>
      <c r="AE312" s="9">
        <f t="shared" si="539"/>
        <v>-0.16740757466706191</v>
      </c>
      <c r="AF312" s="30"/>
      <c r="AG312" s="9">
        <f t="shared" si="540"/>
        <v>-0.13205399044165433</v>
      </c>
      <c r="AH312" s="9">
        <f t="shared" si="541"/>
        <v>-0.13452140008805191</v>
      </c>
      <c r="AI312" s="9">
        <f t="shared" si="542"/>
        <v>-4.4726751373060925E-2</v>
      </c>
      <c r="AJ312" s="9">
        <f t="shared" si="543"/>
        <v>5.3863683447277211E-3</v>
      </c>
      <c r="AK312" s="30"/>
      <c r="AL312" s="9">
        <f t="shared" si="544"/>
        <v>-3.1543362489497073E-2</v>
      </c>
      <c r="AM312" s="9">
        <f t="shared" si="545"/>
        <v>0.10369291939005598</v>
      </c>
      <c r="AN312" s="9">
        <f t="shared" si="546"/>
        <v>0.15407533200224521</v>
      </c>
      <c r="AO312" s="9">
        <f t="shared" si="547"/>
        <v>0.1387737410915395</v>
      </c>
      <c r="AP312" s="30"/>
      <c r="AQ312" s="9">
        <f t="shared" si="548"/>
        <v>0.16638398758461204</v>
      </c>
      <c r="AR312" s="9">
        <f t="shared" si="549"/>
        <v>0.12847407993039073</v>
      </c>
      <c r="AS312" s="9">
        <f t="shared" si="550"/>
        <v>8.0370071281473665E-2</v>
      </c>
      <c r="AT312" s="9">
        <f t="shared" si="551"/>
        <v>0.11166564991480299</v>
      </c>
      <c r="AU312" s="30"/>
      <c r="AV312" s="9">
        <f t="shared" si="552"/>
        <v>0.11373982371626323</v>
      </c>
      <c r="AW312" s="9">
        <f t="shared" si="553"/>
        <v>2.2287173569986329E-2</v>
      </c>
      <c r="AX312" s="9">
        <f t="shared" si="554"/>
        <v>-7.2944812019193339E-3</v>
      </c>
      <c r="AY312" s="9">
        <f t="shared" si="555"/>
        <v>3.2445185587389069E-2</v>
      </c>
      <c r="BA312" s="9">
        <f t="shared" si="556"/>
        <v>3.0522410887420692E-2</v>
      </c>
      <c r="BB312" s="9">
        <f t="shared" si="557"/>
        <v>3.0522410887420692E-2</v>
      </c>
      <c r="BC312" s="9">
        <f t="shared" si="558"/>
        <v>5.5969792465612622E-2</v>
      </c>
      <c r="BD312" s="9">
        <f t="shared" si="559"/>
        <v>7.6689357135293346E-3</v>
      </c>
      <c r="BF312" s="9">
        <v>7.6689357135293346E-3</v>
      </c>
      <c r="BG312" s="9">
        <v>4.0574178265782024E-3</v>
      </c>
      <c r="BH312" s="9">
        <v>-1.9140394358310719E-2</v>
      </c>
      <c r="BI312" s="9">
        <v>5.0958162637788629E-3</v>
      </c>
      <c r="BK312" s="9">
        <v>1.5401734908070175E-2</v>
      </c>
      <c r="BL312" s="177">
        <v>6.371190424371509E-2</v>
      </c>
      <c r="BM312" s="9">
        <v>9.9169459672460381E-2</v>
      </c>
      <c r="BN312" s="9">
        <v>6.4501228425058121E-2</v>
      </c>
    </row>
    <row r="313" spans="2:66" outlineLevel="2" x14ac:dyDescent="0.35">
      <c r="B313" s="2" t="s">
        <v>7</v>
      </c>
      <c r="C313" s="112">
        <v>2.8177458033573188E-2</v>
      </c>
      <c r="D313" s="112">
        <v>2.2781774580335812E-2</v>
      </c>
      <c r="E313" s="112">
        <v>2.2781774580335812E-2</v>
      </c>
      <c r="F313" s="112">
        <v>-5.2478134110787167E-3</v>
      </c>
      <c r="G313" s="30"/>
      <c r="H313" s="10">
        <f t="shared" si="561"/>
        <v>-6.3081740632761063E-2</v>
      </c>
      <c r="I313" s="10">
        <f t="shared" si="561"/>
        <v>-5.6591708408824548E-2</v>
      </c>
      <c r="J313" s="10">
        <f t="shared" si="561"/>
        <v>-5.6591708408824548E-2</v>
      </c>
      <c r="K313" s="10">
        <f t="shared" si="561"/>
        <v>-4.522363139010277E-2</v>
      </c>
      <c r="L313" s="30"/>
      <c r="M313" s="10">
        <f t="shared" si="562"/>
        <v>1.175129498935501E-2</v>
      </c>
      <c r="N313" s="10">
        <f t="shared" si="562"/>
        <v>9.1881307425818459E-3</v>
      </c>
      <c r="O313" s="10">
        <f t="shared" si="562"/>
        <v>9.9412562132852322E-3</v>
      </c>
      <c r="P313" s="10">
        <f t="shared" si="562"/>
        <v>-0.13619958327132009</v>
      </c>
      <c r="Q313" s="30"/>
      <c r="R313" s="10">
        <f t="shared" si="563"/>
        <v>-0.1134059051595584</v>
      </c>
      <c r="S313" s="10">
        <f t="shared" si="563"/>
        <v>-0.11261194029850752</v>
      </c>
      <c r="T313" s="10">
        <f t="shared" si="563"/>
        <v>-0.1137863534675615</v>
      </c>
      <c r="U313" s="10">
        <f t="shared" si="560"/>
        <v>1.0586166909811956E-2</v>
      </c>
      <c r="V313" s="30"/>
      <c r="W313" s="10">
        <f t="shared" si="532"/>
        <v>-3.748965382929903E-3</v>
      </c>
      <c r="X313" s="10">
        <f t="shared" si="533"/>
        <v>-3.748965382929903E-3</v>
      </c>
      <c r="Y313" s="10">
        <f t="shared" si="534"/>
        <v>-3.1726313353671598E-3</v>
      </c>
      <c r="Z313" s="10">
        <f t="shared" si="535"/>
        <v>9.8706939097819024E-3</v>
      </c>
      <c r="AA313" s="30"/>
      <c r="AB313" s="10">
        <f t="shared" si="536"/>
        <v>-3.857882904896881E-2</v>
      </c>
      <c r="AC313" s="10">
        <f t="shared" si="537"/>
        <v>-5.7149838725442326E-2</v>
      </c>
      <c r="AD313" s="10">
        <f t="shared" si="538"/>
        <v>-0.19610741862965508</v>
      </c>
      <c r="AE313" s="10">
        <f t="shared" si="539"/>
        <v>-0.25794530950429684</v>
      </c>
      <c r="AF313" s="30"/>
      <c r="AG313" s="10">
        <f t="shared" si="540"/>
        <v>-0.21444852231021827</v>
      </c>
      <c r="AH313" s="10">
        <f t="shared" si="541"/>
        <v>-0.19889698640929665</v>
      </c>
      <c r="AI313" s="10">
        <f t="shared" si="542"/>
        <v>-3.9260756569448496E-2</v>
      </c>
      <c r="AJ313" s="10">
        <f t="shared" si="543"/>
        <v>4.0800847049764055E-2</v>
      </c>
      <c r="AK313" s="30"/>
      <c r="AL313" s="10">
        <f t="shared" si="544"/>
        <v>3.061481947135003E-2</v>
      </c>
      <c r="AM313" s="10">
        <f t="shared" si="545"/>
        <v>0.17407980706735526</v>
      </c>
      <c r="AN313" s="10">
        <f t="shared" si="546"/>
        <v>0.14822001329815038</v>
      </c>
      <c r="AO313" s="10">
        <f t="shared" si="547"/>
        <v>0.11006101258306122</v>
      </c>
      <c r="AP313" s="30"/>
      <c r="AQ313" s="10">
        <f t="shared" si="548"/>
        <v>0.10145228215767643</v>
      </c>
      <c r="AR313" s="10">
        <f t="shared" si="549"/>
        <v>-5.3646544659927686E-3</v>
      </c>
      <c r="AS313" s="10">
        <f t="shared" si="550"/>
        <v>-5.3646544659927686E-3</v>
      </c>
      <c r="AT313" s="10">
        <f t="shared" si="551"/>
        <v>2.882652100207217E-2</v>
      </c>
      <c r="AU313" s="30"/>
      <c r="AV313" s="10">
        <f t="shared" si="552"/>
        <v>3.4718402712375251E-2</v>
      </c>
      <c r="AW313" s="10">
        <f t="shared" si="553"/>
        <v>5.7267980461512824E-3</v>
      </c>
      <c r="AX313" s="10">
        <f t="shared" si="554"/>
        <v>-8.0563306017532255E-2</v>
      </c>
      <c r="AY313" s="10">
        <f t="shared" si="555"/>
        <v>0.10082144569259266</v>
      </c>
      <c r="BA313" s="10">
        <f t="shared" si="556"/>
        <v>9.4553160789972113E-2</v>
      </c>
      <c r="BB313" s="10">
        <f t="shared" si="557"/>
        <v>9.4553160789972113E-2</v>
      </c>
      <c r="BC313" s="10">
        <f t="shared" si="558"/>
        <v>0.19727813007382955</v>
      </c>
      <c r="BD313" s="10">
        <f t="shared" si="559"/>
        <v>2.2562475041509655E-2</v>
      </c>
      <c r="BF313" s="10">
        <v>2.2562475041509655E-2</v>
      </c>
      <c r="BG313" s="10">
        <v>2.2562475041509655E-2</v>
      </c>
      <c r="BH313" s="10">
        <v>2.2562475041509655E-2</v>
      </c>
      <c r="BI313" s="10">
        <v>0</v>
      </c>
      <c r="BK313" s="10">
        <v>0</v>
      </c>
      <c r="BL313" s="178">
        <v>0</v>
      </c>
      <c r="BM313" s="10">
        <v>1.7582992071098591E-2</v>
      </c>
      <c r="BN313" s="10">
        <v>1.7582992071098591E-2</v>
      </c>
    </row>
    <row r="314" spans="2:66" outlineLevel="2" x14ac:dyDescent="0.35">
      <c r="B314" s="2" t="s">
        <v>8</v>
      </c>
      <c r="C314" s="112">
        <v>-3.2405294386125161E-2</v>
      </c>
      <c r="D314" s="112">
        <v>2.8354632587859419E-2</v>
      </c>
      <c r="E314" s="112">
        <v>1.8121006389776317E-2</v>
      </c>
      <c r="F314" s="112">
        <v>5.2218455188679069E-2</v>
      </c>
      <c r="G314" s="30"/>
      <c r="H314" s="10">
        <f t="shared" si="561"/>
        <v>5.2218455188679291E-2</v>
      </c>
      <c r="I314" s="10">
        <f t="shared" si="561"/>
        <v>-1.0436893203883524E-2</v>
      </c>
      <c r="J314" s="10">
        <f t="shared" si="561"/>
        <v>-4.9031625398365808E-4</v>
      </c>
      <c r="K314" s="10">
        <f t="shared" si="561"/>
        <v>-4.9031625398365808E-4</v>
      </c>
      <c r="L314" s="30"/>
      <c r="M314" s="10">
        <f t="shared" si="562"/>
        <v>-4.903162539837691E-4</v>
      </c>
      <c r="N314" s="10">
        <f t="shared" si="562"/>
        <v>-1.8886436104979198E-2</v>
      </c>
      <c r="O314" s="10">
        <f t="shared" si="562"/>
        <v>0</v>
      </c>
      <c r="P314" s="10">
        <f t="shared" si="562"/>
        <v>-1.8886436104979198E-2</v>
      </c>
      <c r="Q314" s="30"/>
      <c r="R314" s="10">
        <f t="shared" si="563"/>
        <v>-0.11032622025999517</v>
      </c>
      <c r="S314" s="10">
        <f t="shared" si="563"/>
        <v>-8.7399999999999922E-2</v>
      </c>
      <c r="T314" s="10">
        <f t="shared" si="563"/>
        <v>-0.10443953887662505</v>
      </c>
      <c r="U314" s="10">
        <f t="shared" si="560"/>
        <v>-8.7200000000000055E-2</v>
      </c>
      <c r="V314" s="30"/>
      <c r="W314" s="10">
        <f t="shared" si="532"/>
        <v>5.0727834142039185E-3</v>
      </c>
      <c r="X314" s="10">
        <f t="shared" si="533"/>
        <v>-1.3149243918475495E-3</v>
      </c>
      <c r="Y314" s="10">
        <f t="shared" si="534"/>
        <v>-1.5337423312883347E-3</v>
      </c>
      <c r="Z314" s="10">
        <f t="shared" si="535"/>
        <v>-1.5337423312883347E-3</v>
      </c>
      <c r="AA314" s="30"/>
      <c r="AB314" s="10">
        <f t="shared" si="536"/>
        <v>0</v>
      </c>
      <c r="AC314" s="10">
        <f t="shared" si="537"/>
        <v>0</v>
      </c>
      <c r="AD314" s="10">
        <f t="shared" si="538"/>
        <v>-5.4986049719426888E-2</v>
      </c>
      <c r="AE314" s="10">
        <f t="shared" si="539"/>
        <v>-8.8727964304001206E-2</v>
      </c>
      <c r="AF314" s="30"/>
      <c r="AG314" s="10">
        <f t="shared" si="540"/>
        <v>-6.7525627762625717E-2</v>
      </c>
      <c r="AH314" s="10">
        <f t="shared" si="541"/>
        <v>-6.7525627762625717E-2</v>
      </c>
      <c r="AI314" s="10">
        <f t="shared" si="542"/>
        <v>-1.3269198872118082E-2</v>
      </c>
      <c r="AJ314" s="10">
        <f t="shared" si="543"/>
        <v>2.3266747700846357E-2</v>
      </c>
      <c r="AK314" s="30"/>
      <c r="AL314" s="10">
        <f t="shared" si="544"/>
        <v>0</v>
      </c>
      <c r="AM314" s="10">
        <f t="shared" si="545"/>
        <v>8.062279374684822E-2</v>
      </c>
      <c r="AN314" s="10">
        <f t="shared" si="546"/>
        <v>8.062279374684822E-2</v>
      </c>
      <c r="AO314" s="10">
        <f t="shared" si="547"/>
        <v>8.062279374684822E-2</v>
      </c>
      <c r="AP314" s="30"/>
      <c r="AQ314" s="10">
        <f t="shared" si="548"/>
        <v>8.062279374684822E-2</v>
      </c>
      <c r="AR314" s="10">
        <f t="shared" si="549"/>
        <v>0.22195239016283042</v>
      </c>
      <c r="AS314" s="10">
        <f t="shared" si="550"/>
        <v>0.22195239016283042</v>
      </c>
      <c r="AT314" s="10">
        <f t="shared" si="551"/>
        <v>0.22195239016283042</v>
      </c>
      <c r="AU314" s="30"/>
      <c r="AV314" s="10">
        <f t="shared" si="552"/>
        <v>0.22195239016283042</v>
      </c>
      <c r="AW314" s="10">
        <f t="shared" si="553"/>
        <v>0</v>
      </c>
      <c r="AX314" s="10">
        <f t="shared" si="554"/>
        <v>0</v>
      </c>
      <c r="AY314" s="10">
        <f t="shared" si="555"/>
        <v>0</v>
      </c>
      <c r="BA314" s="10">
        <f t="shared" si="556"/>
        <v>0</v>
      </c>
      <c r="BB314" s="10">
        <f t="shared" si="557"/>
        <v>0</v>
      </c>
      <c r="BC314" s="10">
        <f t="shared" si="558"/>
        <v>0</v>
      </c>
      <c r="BD314" s="10">
        <f t="shared" si="559"/>
        <v>0</v>
      </c>
      <c r="BF314" s="10">
        <v>0</v>
      </c>
      <c r="BG314" s="10">
        <v>0</v>
      </c>
      <c r="BH314" s="10">
        <v>0</v>
      </c>
      <c r="BI314" s="10">
        <v>0</v>
      </c>
      <c r="BK314" s="10">
        <v>0</v>
      </c>
      <c r="BL314" s="178">
        <v>0</v>
      </c>
      <c r="BM314" s="10">
        <v>0</v>
      </c>
      <c r="BN314" s="10">
        <v>0</v>
      </c>
    </row>
    <row r="315" spans="2:66" outlineLevel="2" x14ac:dyDescent="0.35">
      <c r="B315" s="2" t="s">
        <v>9</v>
      </c>
      <c r="C315" s="112">
        <v>-6.1331179870792285E-2</v>
      </c>
      <c r="D315" s="112">
        <v>3.5390167840498865E-3</v>
      </c>
      <c r="E315" s="112">
        <v>3.5390167840498865E-3</v>
      </c>
      <c r="F315" s="112">
        <v>3.5390167840498865E-3</v>
      </c>
      <c r="G315" s="30"/>
      <c r="H315" s="10">
        <f t="shared" si="561"/>
        <v>8.6282796266947681E-3</v>
      </c>
      <c r="I315" s="10">
        <f t="shared" si="561"/>
        <v>-2.1609954291518463E-2</v>
      </c>
      <c r="J315" s="10">
        <f t="shared" si="561"/>
        <v>-2.1609954291518463E-2</v>
      </c>
      <c r="K315" s="10">
        <f t="shared" si="561"/>
        <v>-2.1609954291518463E-2</v>
      </c>
      <c r="L315" s="30"/>
      <c r="M315" s="10">
        <f t="shared" si="562"/>
        <v>-1.1325545962417194E-2</v>
      </c>
      <c r="N315" s="10">
        <f t="shared" si="562"/>
        <v>2.7797243634664737E-2</v>
      </c>
      <c r="O315" s="10">
        <f t="shared" si="562"/>
        <v>0.16719224480261619</v>
      </c>
      <c r="P315" s="10">
        <f t="shared" si="562"/>
        <v>0.166978120376859</v>
      </c>
      <c r="Q315" s="30"/>
      <c r="R315" s="10">
        <f t="shared" si="563"/>
        <v>0.11314413741598184</v>
      </c>
      <c r="S315" s="10">
        <f t="shared" si="563"/>
        <v>0.14816666666666656</v>
      </c>
      <c r="T315" s="10">
        <f t="shared" si="563"/>
        <v>5.9674502712477429E-2</v>
      </c>
      <c r="U315" s="10">
        <f t="shared" si="560"/>
        <v>5.9868938401048455E-2</v>
      </c>
      <c r="V315" s="30"/>
      <c r="W315" s="10">
        <f t="shared" si="532"/>
        <v>9.9568240580364842E-2</v>
      </c>
      <c r="X315" s="10">
        <f t="shared" si="533"/>
        <v>2.6564087676005155E-2</v>
      </c>
      <c r="Y315" s="10">
        <f t="shared" si="534"/>
        <v>-2.0547064351783106E-2</v>
      </c>
      <c r="Z315" s="10">
        <f t="shared" si="535"/>
        <v>-5.4063411980016851E-2</v>
      </c>
      <c r="AA315" s="30"/>
      <c r="AB315" s="10">
        <f t="shared" si="536"/>
        <v>-8.2931443834396767E-2</v>
      </c>
      <c r="AC315" s="10">
        <f t="shared" si="537"/>
        <v>-6.3693085407239725E-2</v>
      </c>
      <c r="AD315" s="10">
        <f t="shared" si="538"/>
        <v>-9.4066076656907027E-2</v>
      </c>
      <c r="AE315" s="10">
        <f t="shared" si="539"/>
        <v>-8.2845290385553993E-2</v>
      </c>
      <c r="AF315" s="30"/>
      <c r="AG315" s="10">
        <f t="shared" si="540"/>
        <v>-5.3974546541444512E-2</v>
      </c>
      <c r="AH315" s="10">
        <f t="shared" si="541"/>
        <v>-8.8623441656668911E-2</v>
      </c>
      <c r="AI315" s="10">
        <f t="shared" si="542"/>
        <v>-7.2972042418399718E-2</v>
      </c>
      <c r="AJ315" s="10">
        <f t="shared" si="543"/>
        <v>-5.186909671411466E-2</v>
      </c>
      <c r="AK315" s="30"/>
      <c r="AL315" s="10">
        <f t="shared" si="544"/>
        <v>-0.13077025409072773</v>
      </c>
      <c r="AM315" s="10">
        <f t="shared" si="545"/>
        <v>3.7369178440607165E-2</v>
      </c>
      <c r="AN315" s="10">
        <f t="shared" si="546"/>
        <v>0.22277533713055186</v>
      </c>
      <c r="AO315" s="10">
        <f t="shared" si="547"/>
        <v>0.22277533713055186</v>
      </c>
      <c r="AP315" s="30"/>
      <c r="AQ315" s="10">
        <f t="shared" si="548"/>
        <v>0.33376830506017097</v>
      </c>
      <c r="AR315" s="10">
        <f t="shared" si="549"/>
        <v>0.21339185553873441</v>
      </c>
      <c r="AS315" s="10">
        <f t="shared" si="550"/>
        <v>6.1833843223125129E-2</v>
      </c>
      <c r="AT315" s="10">
        <f t="shared" si="551"/>
        <v>0.10501141428416161</v>
      </c>
      <c r="AU315" s="30"/>
      <c r="AV315" s="10">
        <f t="shared" si="552"/>
        <v>0.10501141428416161</v>
      </c>
      <c r="AW315" s="10">
        <f t="shared" si="553"/>
        <v>5.6458127636657363E-2</v>
      </c>
      <c r="AX315" s="10">
        <f t="shared" si="554"/>
        <v>4.0663208595776101E-2</v>
      </c>
      <c r="AY315" s="10">
        <f t="shared" si="555"/>
        <v>0</v>
      </c>
      <c r="BA315" s="10">
        <f t="shared" si="556"/>
        <v>0</v>
      </c>
      <c r="BB315" s="10">
        <f t="shared" si="557"/>
        <v>0</v>
      </c>
      <c r="BC315" s="10">
        <f t="shared" si="558"/>
        <v>0</v>
      </c>
      <c r="BD315" s="10">
        <f t="shared" si="559"/>
        <v>0</v>
      </c>
      <c r="BF315" s="10">
        <v>0</v>
      </c>
      <c r="BG315" s="10">
        <v>-9.4842506057458698E-3</v>
      </c>
      <c r="BH315" s="10">
        <v>-7.5629043853343014E-2</v>
      </c>
      <c r="BI315" s="10">
        <v>1.5070093457943967E-2</v>
      </c>
      <c r="BK315" s="10">
        <v>4.1682242990654039E-2</v>
      </c>
      <c r="BL315" s="178">
        <v>0.16565287184250632</v>
      </c>
      <c r="BM315" s="10">
        <v>0.24333865957757683</v>
      </c>
      <c r="BN315" s="10">
        <v>0.13224313569577673</v>
      </c>
    </row>
    <row r="316" spans="2:66" outlineLevel="1" x14ac:dyDescent="0.35">
      <c r="B316" s="3" t="s">
        <v>14</v>
      </c>
      <c r="C316" s="111">
        <v>-5.1120342015099629E-2</v>
      </c>
      <c r="D316" s="111">
        <v>-4.4015241098409597E-3</v>
      </c>
      <c r="E316" s="111">
        <v>6.1391407173827295E-2</v>
      </c>
      <c r="F316" s="111">
        <v>-2.9252925292529097E-2</v>
      </c>
      <c r="G316" s="30"/>
      <c r="H316" s="9">
        <f t="shared" si="561"/>
        <v>7.8948536329907171E-2</v>
      </c>
      <c r="I316" s="9">
        <f t="shared" si="561"/>
        <v>3.689651380182557E-2</v>
      </c>
      <c r="J316" s="9">
        <f t="shared" si="561"/>
        <v>-9.7529215438415973E-2</v>
      </c>
      <c r="K316" s="9">
        <f t="shared" si="561"/>
        <v>-8.889157646489676E-3</v>
      </c>
      <c r="L316" s="30"/>
      <c r="M316" s="9">
        <f t="shared" si="562"/>
        <v>-7.3363922966913742E-2</v>
      </c>
      <c r="N316" s="9">
        <f t="shared" si="562"/>
        <v>-8.6015803150023773E-2</v>
      </c>
      <c r="O316" s="9">
        <f t="shared" si="562"/>
        <v>-1.9525568074763688E-2</v>
      </c>
      <c r="P316" s="9">
        <f t="shared" si="562"/>
        <v>-6.0612416107382883E-3</v>
      </c>
      <c r="Q316" s="30"/>
      <c r="R316" s="9">
        <f t="shared" si="563"/>
        <v>8.9118286828682169E-3</v>
      </c>
      <c r="S316" s="9">
        <f t="shared" si="563"/>
        <v>8.5042894442355355E-4</v>
      </c>
      <c r="T316" s="9">
        <f t="shared" si="563"/>
        <v>-3.7396800363213023E-3</v>
      </c>
      <c r="U316" s="9">
        <f t="shared" si="560"/>
        <v>-8.3272428021430311E-3</v>
      </c>
      <c r="V316" s="30"/>
      <c r="W316" s="9">
        <f t="shared" si="532"/>
        <v>1.7782266870495889E-2</v>
      </c>
      <c r="X316" s="9">
        <f t="shared" si="533"/>
        <v>1.196214251877481E-2</v>
      </c>
      <c r="Y316" s="9">
        <f t="shared" si="534"/>
        <v>4.9802605010677015E-2</v>
      </c>
      <c r="Z316" s="9">
        <f t="shared" si="535"/>
        <v>3.4020427112349205E-2</v>
      </c>
      <c r="AA316" s="30"/>
      <c r="AB316" s="9">
        <f t="shared" si="536"/>
        <v>2.3788740381851081E-2</v>
      </c>
      <c r="AC316" s="9">
        <f t="shared" si="537"/>
        <v>3.7706627895951028E-2</v>
      </c>
      <c r="AD316" s="9">
        <f t="shared" si="538"/>
        <v>-3.8066111902333555E-2</v>
      </c>
      <c r="AE316" s="9">
        <f t="shared" si="539"/>
        <v>-5.5597384880314404E-2</v>
      </c>
      <c r="AF316" s="30"/>
      <c r="AG316" s="9">
        <f t="shared" si="540"/>
        <v>-9.4782060600554274E-2</v>
      </c>
      <c r="AH316" s="9">
        <f t="shared" si="541"/>
        <v>-9.9432897245155361E-2</v>
      </c>
      <c r="AI316" s="9">
        <f t="shared" si="542"/>
        <v>-4.5184649815191769E-2</v>
      </c>
      <c r="AJ316" s="9">
        <f t="shared" si="543"/>
        <v>-9.6794204028685105E-3</v>
      </c>
      <c r="AK316" s="30"/>
      <c r="AL316" s="9">
        <f t="shared" si="544"/>
        <v>6.2047868782893145E-2</v>
      </c>
      <c r="AM316" s="9">
        <f t="shared" si="545"/>
        <v>0.1080457635849601</v>
      </c>
      <c r="AN316" s="9">
        <f t="shared" si="546"/>
        <v>9.943979195515662E-2</v>
      </c>
      <c r="AO316" s="9">
        <f t="shared" si="547"/>
        <v>0.1054977117315099</v>
      </c>
      <c r="AP316" s="30"/>
      <c r="AQ316" s="9">
        <f t="shared" si="548"/>
        <v>6.5883384112331189E-2</v>
      </c>
      <c r="AR316" s="9">
        <f t="shared" si="549"/>
        <v>5.9461834998825847E-2</v>
      </c>
      <c r="AS316" s="9">
        <f t="shared" si="550"/>
        <v>5.8759588137344387E-2</v>
      </c>
      <c r="AT316" s="9">
        <f t="shared" si="551"/>
        <v>2.5560976719324113E-2</v>
      </c>
      <c r="AU316" s="30"/>
      <c r="AV316" s="9">
        <f t="shared" si="552"/>
        <v>3.9840848821218744E-2</v>
      </c>
      <c r="AW316" s="9">
        <f t="shared" si="553"/>
        <v>3.137561892886187E-2</v>
      </c>
      <c r="AX316" s="9">
        <f t="shared" si="554"/>
        <v>3.9061690103428637E-2</v>
      </c>
      <c r="AY316" s="9">
        <f t="shared" si="555"/>
        <v>3.5303073072218139E-2</v>
      </c>
      <c r="BA316" s="9">
        <f t="shared" si="556"/>
        <v>4.0535916769276037E-2</v>
      </c>
      <c r="BB316" s="9">
        <f t="shared" si="557"/>
        <v>2.2406886263517611E-2</v>
      </c>
      <c r="BC316" s="9">
        <f t="shared" si="558"/>
        <v>1.7675133859290204E-2</v>
      </c>
      <c r="BD316" s="9">
        <f t="shared" si="559"/>
        <v>1.22722850186745E-2</v>
      </c>
      <c r="BF316" s="9">
        <v>2.9782439185961351E-3</v>
      </c>
      <c r="BG316" s="9">
        <v>1.8484210475533169E-2</v>
      </c>
      <c r="BH316" s="9">
        <v>1.883455693247349E-2</v>
      </c>
      <c r="BI316" s="9">
        <v>4.6609286781647441E-2</v>
      </c>
      <c r="BK316" s="9">
        <v>4.3465822131119047E-2</v>
      </c>
      <c r="BL316" s="177">
        <v>4.4120656737957953E-2</v>
      </c>
      <c r="BM316" s="9">
        <v>5.1778337792419471E-2</v>
      </c>
      <c r="BN316" s="9">
        <v>5.5798687639053268E-2</v>
      </c>
    </row>
    <row r="317" spans="2:66" outlineLevel="2" x14ac:dyDescent="0.35">
      <c r="B317" s="2" t="s">
        <v>15</v>
      </c>
      <c r="C317" s="112">
        <v>-0.20471715496591125</v>
      </c>
      <c r="D317" s="112">
        <v>-0.18265813788201857</v>
      </c>
      <c r="E317" s="112">
        <v>-0.16307352128247643</v>
      </c>
      <c r="F317" s="112">
        <v>-0.11896834205380269</v>
      </c>
      <c r="G317" s="30"/>
      <c r="H317" s="10">
        <f t="shared" si="561"/>
        <v>4.2632066728452322E-2</v>
      </c>
      <c r="I317" s="10">
        <f t="shared" si="561"/>
        <v>2.6793478260869641E-2</v>
      </c>
      <c r="J317" s="10">
        <f t="shared" si="561"/>
        <v>-2.9120366772865003E-2</v>
      </c>
      <c r="K317" s="10">
        <f t="shared" si="561"/>
        <v>6.0557119345361787E-2</v>
      </c>
      <c r="L317" s="30"/>
      <c r="M317" s="10">
        <f t="shared" si="562"/>
        <v>-2.8682926829268207E-2</v>
      </c>
      <c r="N317" s="10">
        <f t="shared" si="562"/>
        <v>-4.0385327899221779E-2</v>
      </c>
      <c r="O317" s="10">
        <f t="shared" si="562"/>
        <v>-1.1632851111511466E-2</v>
      </c>
      <c r="P317" s="10">
        <f t="shared" si="562"/>
        <v>-3.1693585602216023E-3</v>
      </c>
      <c r="Q317" s="30"/>
      <c r="R317" s="10">
        <f t="shared" si="563"/>
        <v>3.7279484276270036E-2</v>
      </c>
      <c r="S317" s="10">
        <f t="shared" si="563"/>
        <v>1.8956002006849326E-2</v>
      </c>
      <c r="T317" s="10">
        <f t="shared" si="563"/>
        <v>2.2190301541064272E-2</v>
      </c>
      <c r="U317" s="10">
        <f t="shared" si="560"/>
        <v>6.2032805226277521E-3</v>
      </c>
      <c r="V317" s="30"/>
      <c r="W317" s="10">
        <f t="shared" si="532"/>
        <v>2.914225446437535E-2</v>
      </c>
      <c r="X317" s="10">
        <f t="shared" si="533"/>
        <v>2.291969943483485E-2</v>
      </c>
      <c r="Y317" s="10">
        <f t="shared" si="534"/>
        <v>3.8701006207682687E-2</v>
      </c>
      <c r="Z317" s="10">
        <f t="shared" si="535"/>
        <v>3.3939274172364309E-2</v>
      </c>
      <c r="AA317" s="30"/>
      <c r="AB317" s="10">
        <f t="shared" si="536"/>
        <v>9.0172796540231026E-3</v>
      </c>
      <c r="AC317" s="10">
        <f t="shared" si="537"/>
        <v>3.3481765428145627E-2</v>
      </c>
      <c r="AD317" s="10">
        <f t="shared" si="538"/>
        <v>-1.8410613404130527E-2</v>
      </c>
      <c r="AE317" s="10">
        <f t="shared" si="539"/>
        <v>-4.6725753443815354E-2</v>
      </c>
      <c r="AF317" s="30"/>
      <c r="AG317" s="10">
        <f t="shared" si="540"/>
        <v>-9.6856042877357829E-2</v>
      </c>
      <c r="AH317" s="10">
        <f t="shared" si="541"/>
        <v>-0.11261744718108946</v>
      </c>
      <c r="AI317" s="10">
        <f t="shared" si="542"/>
        <v>-7.0757361189128676E-2</v>
      </c>
      <c r="AJ317" s="10">
        <f t="shared" si="543"/>
        <v>-3.7741696507407663E-2</v>
      </c>
      <c r="AK317" s="30"/>
      <c r="AL317" s="10">
        <f>AL283/AG283-1</f>
        <v>4.4422768250697242E-2</v>
      </c>
      <c r="AM317" s="10">
        <f t="shared" ref="AM317" si="564">AM283/AH283-1</f>
        <v>9.9151904656100687E-2</v>
      </c>
      <c r="AN317" s="10">
        <f t="shared" ref="AN317" si="565">AN283/AI283-1</f>
        <v>8.8365876441383051E-2</v>
      </c>
      <c r="AO317" s="10">
        <f t="shared" ref="AO317" si="566">AO283/AJ283-1</f>
        <v>0.10931489995641352</v>
      </c>
      <c r="AP317" s="30"/>
      <c r="AQ317" s="10">
        <f t="shared" si="548"/>
        <v>6.7666189683411204E-2</v>
      </c>
      <c r="AR317" s="10">
        <f t="shared" si="549"/>
        <v>6.2992577457153587E-2</v>
      </c>
      <c r="AS317" s="10">
        <f t="shared" si="550"/>
        <v>6.4366511364841283E-2</v>
      </c>
      <c r="AT317" s="10">
        <f t="shared" si="551"/>
        <v>2.5909743917090111E-2</v>
      </c>
      <c r="AU317" s="30"/>
      <c r="AV317" s="10">
        <f t="shared" si="552"/>
        <v>4.7113371032586393E-2</v>
      </c>
      <c r="AW317" s="10">
        <f t="shared" si="553"/>
        <v>3.5575700152791656E-2</v>
      </c>
      <c r="AX317" s="10">
        <f t="shared" si="554"/>
        <v>3.3822049835448897E-2</v>
      </c>
      <c r="AY317" s="10">
        <f t="shared" si="555"/>
        <v>3.1189682061357082E-2</v>
      </c>
      <c r="BA317" s="10">
        <f t="shared" si="556"/>
        <v>3.4503454714792436E-2</v>
      </c>
      <c r="BB317" s="10">
        <f t="shared" si="557"/>
        <v>1.7767769417939672E-2</v>
      </c>
      <c r="BC317" s="10">
        <f t="shared" si="558"/>
        <v>2.2618604695112898E-2</v>
      </c>
      <c r="BD317" s="10">
        <f t="shared" si="559"/>
        <v>1.8507788775748324E-2</v>
      </c>
      <c r="BF317" s="10">
        <v>6.7817596879715669E-3</v>
      </c>
      <c r="BG317" s="10">
        <v>2.1325166730450373E-2</v>
      </c>
      <c r="BH317" s="10">
        <v>2.0285970065972547E-2</v>
      </c>
      <c r="BI317" s="10">
        <v>3.5205061908667235E-2</v>
      </c>
      <c r="BK317" s="10">
        <v>3.1163798200378068E-2</v>
      </c>
      <c r="BL317" s="178">
        <v>2.4972915304219967E-2</v>
      </c>
      <c r="BM317" s="10">
        <v>3.4977826221258779E-2</v>
      </c>
      <c r="BN317" s="10">
        <v>3.0608229939852238E-2</v>
      </c>
    </row>
    <row r="318" spans="2:66" outlineLevel="2" x14ac:dyDescent="0.35">
      <c r="B318" s="2" t="s">
        <v>16</v>
      </c>
      <c r="C318" s="112">
        <v>9.4853493613824114E-2</v>
      </c>
      <c r="D318" s="112">
        <v>0.23572501878286989</v>
      </c>
      <c r="E318" s="112">
        <v>0.44297520661157019</v>
      </c>
      <c r="F318" s="112">
        <v>0.31796191456510559</v>
      </c>
      <c r="G318" s="30"/>
      <c r="H318" s="10">
        <f t="shared" si="561"/>
        <v>0.31796191456510559</v>
      </c>
      <c r="I318" s="10">
        <f t="shared" si="561"/>
        <v>0.21431828545371645</v>
      </c>
      <c r="J318" s="10">
        <f t="shared" si="561"/>
        <v>-0.28272414870353024</v>
      </c>
      <c r="K318" s="10">
        <f t="shared" si="561"/>
        <v>-0.31011142351348531</v>
      </c>
      <c r="L318" s="30"/>
      <c r="M318" s="10">
        <f t="shared" si="562"/>
        <v>-0.29397063417681979</v>
      </c>
      <c r="N318" s="10">
        <f t="shared" si="562"/>
        <v>-0.34284641381900116</v>
      </c>
      <c r="O318" s="10">
        <f t="shared" si="562"/>
        <v>-6.3316637630661976E-2</v>
      </c>
      <c r="P318" s="10">
        <f t="shared" si="562"/>
        <v>-1.8867924528301994E-2</v>
      </c>
      <c r="Q318" s="30"/>
      <c r="R318" s="10">
        <f t="shared" si="563"/>
        <v>-0.12590506838294457</v>
      </c>
      <c r="S318" s="10">
        <f t="shared" si="563"/>
        <v>-9.6935064935064985E-2</v>
      </c>
      <c r="T318" s="10">
        <f t="shared" si="563"/>
        <v>-0.17419354838709677</v>
      </c>
      <c r="U318" s="10">
        <f t="shared" si="560"/>
        <v>-4.7912087912088008E-2</v>
      </c>
      <c r="V318" s="30"/>
      <c r="W318" s="10">
        <f t="shared" si="532"/>
        <v>2.4484989577975735E-2</v>
      </c>
      <c r="X318" s="10">
        <f t="shared" si="533"/>
        <v>2.4484989577975735E-2</v>
      </c>
      <c r="Y318" s="10">
        <f t="shared" si="534"/>
        <v>0.26323198198198194</v>
      </c>
      <c r="Z318" s="10">
        <f t="shared" si="535"/>
        <v>8.7932825484764665E-2</v>
      </c>
      <c r="AA318" s="30"/>
      <c r="AB318" s="10">
        <f t="shared" si="536"/>
        <v>0.10891585525359693</v>
      </c>
      <c r="AC318" s="10">
        <f t="shared" si="537"/>
        <v>7.8033716029646927E-2</v>
      </c>
      <c r="AD318" s="10">
        <f t="shared" si="538"/>
        <v>-0.1159308710010738</v>
      </c>
      <c r="AE318" s="10">
        <f t="shared" si="539"/>
        <v>-0.11622631573617426</v>
      </c>
      <c r="AF318" s="30"/>
      <c r="AG318" s="10">
        <f t="shared" si="540"/>
        <v>-0.11622631573617426</v>
      </c>
      <c r="AH318" s="10">
        <f t="shared" si="541"/>
        <v>-9.1371605362667641E-2</v>
      </c>
      <c r="AI318" s="10">
        <f t="shared" si="542"/>
        <v>2.7429242580497393E-2</v>
      </c>
      <c r="AJ318" s="10">
        <f t="shared" si="543"/>
        <v>0.12057775309751961</v>
      </c>
      <c r="AK318" s="30"/>
      <c r="AL318" s="10">
        <f>AL284/AG284-1</f>
        <v>0.15006664133692782</v>
      </c>
      <c r="AM318" s="10">
        <f t="shared" ref="AM318" si="567">AM284/AH284-1</f>
        <v>0.17232868757259001</v>
      </c>
      <c r="AN318" s="10">
        <f t="shared" ref="AN318" si="568">AN284/AI284-1</f>
        <v>0.1619450204356494</v>
      </c>
      <c r="AO318" s="10">
        <f t="shared" ref="AO318" si="569">AO284/AJ284-1</f>
        <v>8.7474205710006414E-2</v>
      </c>
      <c r="AP318" s="30"/>
      <c r="AQ318" s="10">
        <f t="shared" si="548"/>
        <v>6.6597967978850647E-2</v>
      </c>
      <c r="AR318" s="10">
        <f t="shared" si="549"/>
        <v>5.4810896258592701E-2</v>
      </c>
      <c r="AS318" s="10">
        <f t="shared" si="550"/>
        <v>3.5298269372016078E-2</v>
      </c>
      <c r="AT318" s="10">
        <f t="shared" si="551"/>
        <v>2.9461245177567541E-2</v>
      </c>
      <c r="AU318" s="30"/>
      <c r="AV318" s="10">
        <f t="shared" si="552"/>
        <v>-4.7658427895489464E-3</v>
      </c>
      <c r="AW318" s="10">
        <f t="shared" si="553"/>
        <v>6.979412327108081E-3</v>
      </c>
      <c r="AX318" s="10">
        <f t="shared" si="554"/>
        <v>6.5434011275323556E-2</v>
      </c>
      <c r="AY318" s="10">
        <f t="shared" si="555"/>
        <v>4.9684014328566839E-2</v>
      </c>
      <c r="BA318" s="10">
        <f t="shared" si="556"/>
        <v>7.8649917339415287E-2</v>
      </c>
      <c r="BB318" s="10">
        <f t="shared" si="557"/>
        <v>5.0639947543602348E-2</v>
      </c>
      <c r="BC318" s="10">
        <f t="shared" si="558"/>
        <v>-7.0029811809293463E-3</v>
      </c>
      <c r="BD318" s="10">
        <f t="shared" si="559"/>
        <v>-1.624795383292188E-2</v>
      </c>
      <c r="BF318" s="10">
        <v>-1.624795383292188E-2</v>
      </c>
      <c r="BG318" s="10">
        <v>-2.0739292567249268E-2</v>
      </c>
      <c r="BH318" s="10">
        <v>-1.3289682644521239E-2</v>
      </c>
      <c r="BI318" s="10">
        <v>8.9958205258618529E-2</v>
      </c>
      <c r="BK318" s="10">
        <v>7.5843030327029437E-2</v>
      </c>
      <c r="BL318" s="178">
        <v>0.14477277762137053</v>
      </c>
      <c r="BM318" s="10">
        <v>0.14566286013716967</v>
      </c>
      <c r="BN318" s="10">
        <v>8.0524630132963848E-2</v>
      </c>
    </row>
    <row r="319" spans="2:66" outlineLevel="2" x14ac:dyDescent="0.35">
      <c r="B319" s="52" t="s">
        <v>260</v>
      </c>
      <c r="C319" s="90" t="s">
        <v>206</v>
      </c>
      <c r="D319" s="90" t="s">
        <v>206</v>
      </c>
      <c r="E319" s="90" t="s">
        <v>206</v>
      </c>
      <c r="F319" s="90" t="s">
        <v>206</v>
      </c>
      <c r="G319" s="30"/>
      <c r="H319" s="90" t="s">
        <v>206</v>
      </c>
      <c r="I319" s="90" t="s">
        <v>206</v>
      </c>
      <c r="J319" s="90" t="s">
        <v>206</v>
      </c>
      <c r="K319" s="90" t="s">
        <v>206</v>
      </c>
      <c r="L319" s="30"/>
      <c r="M319" s="90" t="s">
        <v>206</v>
      </c>
      <c r="N319" s="90" t="s">
        <v>206</v>
      </c>
      <c r="O319" s="90" t="s">
        <v>206</v>
      </c>
      <c r="P319" s="90" t="s">
        <v>206</v>
      </c>
      <c r="Q319" s="30"/>
      <c r="R319" s="90" t="s">
        <v>206</v>
      </c>
      <c r="S319" s="90" t="s">
        <v>206</v>
      </c>
      <c r="T319" s="90" t="s">
        <v>206</v>
      </c>
      <c r="U319" s="90" t="s">
        <v>206</v>
      </c>
      <c r="V319" s="30"/>
      <c r="W319" s="90" t="s">
        <v>206</v>
      </c>
      <c r="X319" s="90" t="s">
        <v>206</v>
      </c>
      <c r="Y319" s="90" t="s">
        <v>206</v>
      </c>
      <c r="Z319" s="90" t="s">
        <v>206</v>
      </c>
      <c r="AA319" s="30"/>
      <c r="AB319" s="90" t="s">
        <v>206</v>
      </c>
      <c r="AC319" s="90" t="s">
        <v>206</v>
      </c>
      <c r="AD319" s="90" t="s">
        <v>206</v>
      </c>
      <c r="AE319" s="90" t="s">
        <v>206</v>
      </c>
      <c r="AF319" s="30"/>
      <c r="AG319" s="90" t="s">
        <v>206</v>
      </c>
      <c r="AH319" s="90" t="s">
        <v>206</v>
      </c>
      <c r="AI319" s="90" t="s">
        <v>206</v>
      </c>
      <c r="AJ319" s="90" t="s">
        <v>206</v>
      </c>
      <c r="AK319" s="30"/>
      <c r="AL319" s="90" t="s">
        <v>206</v>
      </c>
      <c r="AM319" s="90" t="s">
        <v>206</v>
      </c>
      <c r="AN319" s="90" t="s">
        <v>206</v>
      </c>
      <c r="AO319" s="90" t="s">
        <v>206</v>
      </c>
      <c r="AP319" s="30"/>
      <c r="AQ319" s="90" t="s">
        <v>206</v>
      </c>
      <c r="AR319" s="90" t="s">
        <v>206</v>
      </c>
      <c r="AS319" s="90" t="s">
        <v>206</v>
      </c>
      <c r="AT319" s="90" t="s">
        <v>206</v>
      </c>
      <c r="AU319" s="30"/>
      <c r="AV319" s="90" t="s">
        <v>206</v>
      </c>
      <c r="AW319" s="90" t="s">
        <v>206</v>
      </c>
      <c r="AX319" s="90" t="s">
        <v>206</v>
      </c>
      <c r="AY319" s="90" t="s">
        <v>206</v>
      </c>
      <c r="BA319" s="90" t="s">
        <v>206</v>
      </c>
      <c r="BB319" s="90" t="s">
        <v>206</v>
      </c>
      <c r="BC319" s="90" t="s">
        <v>206</v>
      </c>
      <c r="BD319" s="90" t="s">
        <v>206</v>
      </c>
      <c r="BF319" s="90" t="s">
        <v>206</v>
      </c>
      <c r="BG319" s="90" t="s">
        <v>206</v>
      </c>
      <c r="BH319" s="90" t="s">
        <v>206</v>
      </c>
      <c r="BI319" s="90" t="s">
        <v>206</v>
      </c>
      <c r="BK319" s="90" t="s">
        <v>206</v>
      </c>
      <c r="BL319" s="178">
        <v>-0.23232182628062359</v>
      </c>
      <c r="BM319" s="10">
        <v>-0.23232182628062359</v>
      </c>
      <c r="BN319" s="10">
        <v>-3.0687570303711942E-2</v>
      </c>
    </row>
    <row r="320" spans="2:66" outlineLevel="2" x14ac:dyDescent="0.35">
      <c r="B320" s="52" t="s">
        <v>284</v>
      </c>
      <c r="C320" s="90" t="s">
        <v>206</v>
      </c>
      <c r="D320" s="90" t="s">
        <v>206</v>
      </c>
      <c r="E320" s="90" t="s">
        <v>206</v>
      </c>
      <c r="F320" s="90" t="s">
        <v>206</v>
      </c>
      <c r="G320" s="30"/>
      <c r="H320" s="90" t="s">
        <v>206</v>
      </c>
      <c r="I320" s="90" t="s">
        <v>206</v>
      </c>
      <c r="J320" s="90" t="s">
        <v>206</v>
      </c>
      <c r="K320" s="90" t="s">
        <v>206</v>
      </c>
      <c r="L320" s="30"/>
      <c r="M320" s="90" t="s">
        <v>206</v>
      </c>
      <c r="N320" s="90" t="s">
        <v>206</v>
      </c>
      <c r="O320" s="90" t="s">
        <v>206</v>
      </c>
      <c r="P320" s="90" t="s">
        <v>206</v>
      </c>
      <c r="Q320" s="30"/>
      <c r="R320" s="90" t="s">
        <v>206</v>
      </c>
      <c r="S320" s="90" t="s">
        <v>206</v>
      </c>
      <c r="T320" s="90" t="s">
        <v>206</v>
      </c>
      <c r="U320" s="90" t="s">
        <v>206</v>
      </c>
      <c r="V320" s="30"/>
      <c r="W320" s="90" t="s">
        <v>206</v>
      </c>
      <c r="X320" s="90" t="s">
        <v>206</v>
      </c>
      <c r="Y320" s="90" t="s">
        <v>206</v>
      </c>
      <c r="Z320" s="90" t="s">
        <v>206</v>
      </c>
      <c r="AA320" s="30"/>
      <c r="AB320" s="90" t="s">
        <v>206</v>
      </c>
      <c r="AC320" s="90" t="s">
        <v>206</v>
      </c>
      <c r="AD320" s="90" t="s">
        <v>206</v>
      </c>
      <c r="AE320" s="90" t="s">
        <v>206</v>
      </c>
      <c r="AF320" s="30"/>
      <c r="AG320" s="90" t="s">
        <v>206</v>
      </c>
      <c r="AH320" s="90" t="s">
        <v>206</v>
      </c>
      <c r="AI320" s="90" t="s">
        <v>206</v>
      </c>
      <c r="AJ320" s="90" t="s">
        <v>206</v>
      </c>
      <c r="AK320" s="30"/>
      <c r="AL320" s="90" t="s">
        <v>206</v>
      </c>
      <c r="AM320" s="90" t="s">
        <v>206</v>
      </c>
      <c r="AN320" s="90" t="s">
        <v>206</v>
      </c>
      <c r="AO320" s="90" t="s">
        <v>206</v>
      </c>
      <c r="AP320" s="30"/>
      <c r="AQ320" s="90" t="s">
        <v>206</v>
      </c>
      <c r="AR320" s="90" t="s">
        <v>206</v>
      </c>
      <c r="AS320" s="90" t="s">
        <v>206</v>
      </c>
      <c r="AT320" s="90" t="s">
        <v>206</v>
      </c>
      <c r="AU320" s="30"/>
      <c r="AV320" s="90" t="s">
        <v>206</v>
      </c>
      <c r="AW320" s="90" t="s">
        <v>206</v>
      </c>
      <c r="AX320" s="90" t="s">
        <v>206</v>
      </c>
      <c r="AY320" s="90" t="s">
        <v>206</v>
      </c>
      <c r="BA320" s="90" t="s">
        <v>206</v>
      </c>
      <c r="BB320" s="90" t="s">
        <v>206</v>
      </c>
      <c r="BC320" s="90" t="s">
        <v>206</v>
      </c>
      <c r="BD320" s="90" t="s">
        <v>206</v>
      </c>
      <c r="BF320" s="90" t="s">
        <v>206</v>
      </c>
      <c r="BG320" s="90" t="s">
        <v>206</v>
      </c>
      <c r="BH320" s="90" t="s">
        <v>206</v>
      </c>
      <c r="BI320" s="90" t="s">
        <v>206</v>
      </c>
      <c r="BK320" s="90" t="s">
        <v>206</v>
      </c>
      <c r="BL320" s="90" t="s">
        <v>206</v>
      </c>
      <c r="BM320" s="90" t="s">
        <v>206</v>
      </c>
      <c r="BN320" s="90" t="s">
        <v>206</v>
      </c>
    </row>
    <row r="321" spans="2:66" outlineLevel="1" x14ac:dyDescent="0.35">
      <c r="B321" s="3" t="s">
        <v>10</v>
      </c>
      <c r="C321" s="114" t="s">
        <v>206</v>
      </c>
      <c r="D321" s="114" t="s">
        <v>206</v>
      </c>
      <c r="E321" s="114" t="s">
        <v>206</v>
      </c>
      <c r="F321" s="114" t="s">
        <v>206</v>
      </c>
      <c r="G321" s="30"/>
      <c r="H321" s="53" t="s">
        <v>206</v>
      </c>
      <c r="I321" s="53" t="s">
        <v>206</v>
      </c>
      <c r="J321" s="53" t="s">
        <v>206</v>
      </c>
      <c r="K321" s="53" t="s">
        <v>206</v>
      </c>
      <c r="L321" s="30"/>
      <c r="M321" s="53" t="s">
        <v>206</v>
      </c>
      <c r="N321" s="53" t="s">
        <v>206</v>
      </c>
      <c r="O321" s="53" t="s">
        <v>206</v>
      </c>
      <c r="P321" s="53" t="s">
        <v>206</v>
      </c>
      <c r="Q321" s="30"/>
      <c r="R321" s="53" t="s">
        <v>206</v>
      </c>
      <c r="S321" s="9">
        <f>S287/N287-1</f>
        <v>-0.13136363636363646</v>
      </c>
      <c r="T321" s="9">
        <f>T287/O287-1</f>
        <v>-5.7611165206101878E-2</v>
      </c>
      <c r="U321" s="9">
        <f>U287/P287-1</f>
        <v>-1.702953222677317E-2</v>
      </c>
      <c r="V321" s="30"/>
      <c r="W321" s="9">
        <f t="shared" ref="W321:Z323" si="570">W287/R287-1</f>
        <v>5.1532633029102826E-2</v>
      </c>
      <c r="X321" s="9">
        <f t="shared" si="570"/>
        <v>-4.1405023547880671E-2</v>
      </c>
      <c r="Y321" s="9">
        <f t="shared" si="570"/>
        <v>1.7465309562868736E-2</v>
      </c>
      <c r="Z321" s="9">
        <f t="shared" si="570"/>
        <v>-4.2105263157892203E-3</v>
      </c>
      <c r="AA321" s="30"/>
      <c r="AB321" s="9">
        <f t="shared" ref="AB321:AE323" si="571">AB287/W287-1</f>
        <v>-7.0460593654043002E-2</v>
      </c>
      <c r="AC321" s="9">
        <f t="shared" si="571"/>
        <v>-0.18316051800097899</v>
      </c>
      <c r="AD321" s="9">
        <f t="shared" si="571"/>
        <v>-4.873062533404604E-2</v>
      </c>
      <c r="AE321" s="9">
        <f t="shared" si="571"/>
        <v>-5.6136641815956456E-2</v>
      </c>
      <c r="AF321" s="30"/>
      <c r="AG321" s="9">
        <f t="shared" ref="AG321:AJ323" si="572">AG287/AB287-1</f>
        <v>-2.454780361757114E-2</v>
      </c>
      <c r="AH321" s="9">
        <f t="shared" si="572"/>
        <v>-5.1778242677824604E-3</v>
      </c>
      <c r="AI321" s="9">
        <f t="shared" si="572"/>
        <v>0.13124843308990619</v>
      </c>
      <c r="AJ321" s="9">
        <f t="shared" si="572"/>
        <v>0.18681063508649709</v>
      </c>
      <c r="AK321" s="30"/>
      <c r="AL321" s="9">
        <f t="shared" ref="AL321:AO322" si="573">AL287/AG287-1</f>
        <v>6.1881826782489213E-2</v>
      </c>
      <c r="AM321" s="9">
        <f t="shared" si="573"/>
        <v>0.31321117415434241</v>
      </c>
      <c r="AN321" s="9">
        <f t="shared" si="573"/>
        <v>2.4845471942984254E-2</v>
      </c>
      <c r="AO321" s="9">
        <f t="shared" si="573"/>
        <v>0.15127251930225927</v>
      </c>
      <c r="AP321" s="30"/>
      <c r="AQ321" s="9">
        <f t="shared" ref="AQ321:AT323" si="574">AQ287/AL287-1</f>
        <v>0.24504920422791887</v>
      </c>
      <c r="AR321" s="9">
        <f t="shared" si="574"/>
        <v>6.2066427326449292E-2</v>
      </c>
      <c r="AS321" s="9">
        <f t="shared" si="574"/>
        <v>4.5234543522821191E-2</v>
      </c>
      <c r="AT321" s="9">
        <f t="shared" si="574"/>
        <v>-4.4068394147716017E-3</v>
      </c>
      <c r="AU321" s="30"/>
      <c r="AV321" s="9">
        <f t="shared" ref="AV321:AY323" si="575">AV287/AQ287-1</f>
        <v>-2.1250758955676963E-2</v>
      </c>
      <c r="AW321" s="9">
        <f t="shared" si="575"/>
        <v>2.919960334324978E-2</v>
      </c>
      <c r="AX321" s="9">
        <f t="shared" si="575"/>
        <v>6.8873465029364533E-2</v>
      </c>
      <c r="AY321" s="9">
        <f t="shared" si="575"/>
        <v>-4.3905581339281907E-3</v>
      </c>
      <c r="BA321" s="9">
        <f t="shared" ref="BA321:BD324" si="576">BA287/AV287-1</f>
        <v>7.6996058969494019E-3</v>
      </c>
      <c r="BB321" s="9">
        <f t="shared" si="576"/>
        <v>-3.7095431131308199E-2</v>
      </c>
      <c r="BC321" s="9">
        <f t="shared" si="576"/>
        <v>4.7789896670493714E-2</v>
      </c>
      <c r="BD321" s="9">
        <f t="shared" si="576"/>
        <v>5.7290313932153225E-2</v>
      </c>
      <c r="BF321" s="9">
        <v>6.2582447427640187E-2</v>
      </c>
      <c r="BG321" s="9">
        <v>0.1088286218859198</v>
      </c>
      <c r="BH321" s="9">
        <v>2.3851918523881244E-2</v>
      </c>
      <c r="BI321" s="9">
        <v>3.9133133619411176E-3</v>
      </c>
      <c r="BK321" s="9">
        <v>-4.5296693341301264E-5</v>
      </c>
      <c r="BL321" s="177">
        <v>4.4520426096373411E-2</v>
      </c>
      <c r="BM321" s="9">
        <v>4.6678742972172671E-2</v>
      </c>
      <c r="BN321" s="9">
        <v>7.3373376448810479E-2</v>
      </c>
    </row>
    <row r="322" spans="2:66" outlineLevel="2" x14ac:dyDescent="0.35">
      <c r="B322" s="2" t="s">
        <v>11</v>
      </c>
      <c r="C322" s="90" t="s">
        <v>206</v>
      </c>
      <c r="D322" s="90" t="s">
        <v>206</v>
      </c>
      <c r="E322" s="90" t="s">
        <v>206</v>
      </c>
      <c r="F322" s="90" t="s">
        <v>206</v>
      </c>
      <c r="G322" s="30"/>
      <c r="H322" s="90" t="s">
        <v>206</v>
      </c>
      <c r="I322" s="90" t="s">
        <v>206</v>
      </c>
      <c r="J322" s="90" t="s">
        <v>206</v>
      </c>
      <c r="K322" s="90" t="s">
        <v>206</v>
      </c>
      <c r="L322" s="30"/>
      <c r="M322" s="90" t="s">
        <v>206</v>
      </c>
      <c r="N322" s="90" t="s">
        <v>206</v>
      </c>
      <c r="O322" s="90" t="s">
        <v>206</v>
      </c>
      <c r="P322" s="90" t="s">
        <v>206</v>
      </c>
      <c r="Q322" s="30"/>
      <c r="R322" s="90" t="s">
        <v>206</v>
      </c>
      <c r="S322" s="90" t="s">
        <v>206</v>
      </c>
      <c r="T322" s="90" t="s">
        <v>206</v>
      </c>
      <c r="U322" s="90" t="s">
        <v>206</v>
      </c>
      <c r="V322" s="30"/>
      <c r="W322" s="10">
        <f t="shared" si="570"/>
        <v>0.17920792079207915</v>
      </c>
      <c r="X322" s="10">
        <f t="shared" si="570"/>
        <v>0.17920792079207915</v>
      </c>
      <c r="Y322" s="10">
        <f t="shared" si="570"/>
        <v>0.17920792079207915</v>
      </c>
      <c r="Z322" s="10">
        <f t="shared" si="570"/>
        <v>4.8679867986798575E-2</v>
      </c>
      <c r="AA322" s="30"/>
      <c r="AB322" s="10">
        <f t="shared" si="571"/>
        <v>-0.11069129582983495</v>
      </c>
      <c r="AC322" s="10">
        <f t="shared" si="571"/>
        <v>-0.33796402310256202</v>
      </c>
      <c r="AD322" s="10">
        <f t="shared" si="571"/>
        <v>-0.2095033740709642</v>
      </c>
      <c r="AE322" s="10">
        <f t="shared" si="571"/>
        <v>-0.12959424525120833</v>
      </c>
      <c r="AF322" s="30"/>
      <c r="AG322" s="10">
        <f t="shared" si="572"/>
        <v>-0.12959424525120833</v>
      </c>
      <c r="AH322" s="10">
        <f t="shared" si="572"/>
        <v>-0.14139123750960803</v>
      </c>
      <c r="AI322" s="10">
        <f t="shared" si="572"/>
        <v>5.2419354838709298E-2</v>
      </c>
      <c r="AJ322" s="10">
        <f t="shared" si="572"/>
        <v>7.4767561983470898E-2</v>
      </c>
      <c r="AK322" s="30"/>
      <c r="AL322" s="10">
        <f t="shared" si="573"/>
        <v>-3.5009182736455369E-2</v>
      </c>
      <c r="AM322" s="10">
        <f t="shared" si="573"/>
        <v>0.5521910388970952</v>
      </c>
      <c r="AN322" s="10">
        <f t="shared" si="573"/>
        <v>6.0555088309504068E-2</v>
      </c>
      <c r="AO322" s="10">
        <f t="shared" si="573"/>
        <v>0.27483412765162174</v>
      </c>
      <c r="AP322" s="30"/>
      <c r="AQ322" s="10">
        <f t="shared" si="574"/>
        <v>0.41985845129059118</v>
      </c>
      <c r="AR322" s="10">
        <f t="shared" si="574"/>
        <v>0.20204423297206775</v>
      </c>
      <c r="AS322" s="10">
        <f t="shared" si="574"/>
        <v>0.17098761666564966</v>
      </c>
      <c r="AT322" s="10">
        <f t="shared" si="574"/>
        <v>3.7531153789769345E-3</v>
      </c>
      <c r="AU322" s="30"/>
      <c r="AV322" s="10">
        <f t="shared" si="575"/>
        <v>3.7531153789769345E-3</v>
      </c>
      <c r="AW322" s="10">
        <f t="shared" si="575"/>
        <v>3.7531153789769345E-3</v>
      </c>
      <c r="AX322" s="10">
        <f t="shared" si="575"/>
        <v>3.0374383552129069E-2</v>
      </c>
      <c r="AY322" s="10">
        <f t="shared" si="575"/>
        <v>0</v>
      </c>
      <c r="BA322" s="10">
        <f t="shared" si="576"/>
        <v>0</v>
      </c>
      <c r="BB322" s="10">
        <f t="shared" si="576"/>
        <v>0</v>
      </c>
      <c r="BC322" s="10">
        <f t="shared" si="576"/>
        <v>0.12588730172640417</v>
      </c>
      <c r="BD322" s="10">
        <f t="shared" si="576"/>
        <v>0.19698098326176483</v>
      </c>
      <c r="BF322" s="10">
        <v>0.19698098326176483</v>
      </c>
      <c r="BG322" s="10">
        <v>0.19698098326176483</v>
      </c>
      <c r="BH322" s="10">
        <v>6.3144580657715554E-2</v>
      </c>
      <c r="BI322" s="10">
        <v>-3.8824084307748641E-2</v>
      </c>
      <c r="BK322" s="10">
        <v>-8.4591684207315221E-2</v>
      </c>
      <c r="BL322" s="178">
        <v>-8.4591684207315221E-2</v>
      </c>
      <c r="BM322" s="10">
        <v>-8.4591684207315221E-2</v>
      </c>
      <c r="BN322" s="10">
        <v>-4.7616257494970893E-2</v>
      </c>
    </row>
    <row r="323" spans="2:66" outlineLevel="2" x14ac:dyDescent="0.35">
      <c r="B323" s="2" t="s">
        <v>12</v>
      </c>
      <c r="C323" s="90" t="s">
        <v>206</v>
      </c>
      <c r="D323" s="90" t="s">
        <v>206</v>
      </c>
      <c r="E323" s="90" t="s">
        <v>206</v>
      </c>
      <c r="F323" s="90" t="s">
        <v>206</v>
      </c>
      <c r="G323" s="30"/>
      <c r="H323" s="90" t="s">
        <v>206</v>
      </c>
      <c r="I323" s="90" t="s">
        <v>206</v>
      </c>
      <c r="J323" s="90" t="s">
        <v>206</v>
      </c>
      <c r="K323" s="90" t="s">
        <v>206</v>
      </c>
      <c r="L323" s="30"/>
      <c r="M323" s="90" t="s">
        <v>206</v>
      </c>
      <c r="N323" s="90" t="s">
        <v>206</v>
      </c>
      <c r="O323" s="90" t="s">
        <v>206</v>
      </c>
      <c r="P323" s="90" t="s">
        <v>206</v>
      </c>
      <c r="Q323" s="30"/>
      <c r="R323" s="90" t="s">
        <v>206</v>
      </c>
      <c r="S323" s="10">
        <f t="shared" ref="S323:U323" si="577">S289/N289-1</f>
        <v>-0.12196969696969695</v>
      </c>
      <c r="T323" s="10">
        <f t="shared" si="577"/>
        <v>-6.7875689711132781E-2</v>
      </c>
      <c r="U323" s="10">
        <f t="shared" si="577"/>
        <v>-2.8317231378236052E-2</v>
      </c>
      <c r="V323" s="30"/>
      <c r="W323" s="10">
        <f t="shared" si="570"/>
        <v>-1.9171035710752737E-2</v>
      </c>
      <c r="X323" s="10">
        <f t="shared" si="570"/>
        <v>-0.12506078908149665</v>
      </c>
      <c r="Y323" s="10">
        <f t="shared" si="570"/>
        <v>-4.8282294419400018E-2</v>
      </c>
      <c r="Z323" s="10">
        <f t="shared" si="570"/>
        <v>-7.2980531354200129E-2</v>
      </c>
      <c r="AA323" s="30"/>
      <c r="AB323" s="10">
        <f t="shared" si="571"/>
        <v>-7.283093970200627E-2</v>
      </c>
      <c r="AC323" s="10">
        <f t="shared" si="571"/>
        <v>-7.283093970200627E-2</v>
      </c>
      <c r="AD323" s="10">
        <f t="shared" si="571"/>
        <v>2.393594906335017E-2</v>
      </c>
      <c r="AE323" s="10">
        <f t="shared" si="571"/>
        <v>6.222080408423647E-3</v>
      </c>
      <c r="AF323" s="30"/>
      <c r="AG323" s="10">
        <f t="shared" si="572"/>
        <v>6.0625398851308132E-2</v>
      </c>
      <c r="AH323" s="10">
        <f t="shared" si="572"/>
        <v>0.12227185705169119</v>
      </c>
      <c r="AI323" s="10">
        <f t="shared" si="572"/>
        <v>0.22452493097287607</v>
      </c>
      <c r="AJ323" s="10">
        <f t="shared" si="572"/>
        <v>0.30407483748216224</v>
      </c>
      <c r="AK323" s="30"/>
      <c r="AL323" s="10">
        <f>AL289/AG289-1</f>
        <v>0.23718411552346552</v>
      </c>
      <c r="AM323" s="10">
        <f t="shared" ref="AM323" si="578">AM289/AH289-1</f>
        <v>0.16922552030023841</v>
      </c>
      <c r="AN323" s="10">
        <f t="shared" ref="AN323" si="579">AN289/AI289-1</f>
        <v>0</v>
      </c>
      <c r="AO323" s="10">
        <f t="shared" ref="AO323" si="580">AO289/AJ289-1</f>
        <v>0</v>
      </c>
      <c r="AP323" s="30"/>
      <c r="AQ323" s="10">
        <f t="shared" si="574"/>
        <v>0</v>
      </c>
      <c r="AR323" s="10">
        <f t="shared" si="574"/>
        <v>-9.8336737671432584E-2</v>
      </c>
      <c r="AS323" s="10">
        <f t="shared" si="574"/>
        <v>-0.12686833317122159</v>
      </c>
      <c r="AT323" s="10">
        <f t="shared" si="574"/>
        <v>-1.7958988778947638E-2</v>
      </c>
      <c r="AU323" s="30"/>
      <c r="AV323" s="10">
        <f t="shared" si="575"/>
        <v>-7.7059624550140926E-2</v>
      </c>
      <c r="AW323" s="10">
        <f t="shared" si="575"/>
        <v>8.122977346278315E-2</v>
      </c>
      <c r="AX323" s="10">
        <f t="shared" si="575"/>
        <v>0.177656357752904</v>
      </c>
      <c r="AY323" s="10">
        <f t="shared" si="575"/>
        <v>4.0923824959481214E-2</v>
      </c>
      <c r="BA323" s="10">
        <f t="shared" si="576"/>
        <v>0.10634774262754765</v>
      </c>
      <c r="BB323" s="10">
        <f t="shared" si="576"/>
        <v>-3.3396265512398382E-2</v>
      </c>
      <c r="BC323" s="10">
        <f t="shared" si="576"/>
        <v>7.7877583465818745E-2</v>
      </c>
      <c r="BD323" s="10">
        <f t="shared" si="576"/>
        <v>8.4224425465008856E-2</v>
      </c>
      <c r="BF323" s="10">
        <v>8.543160068681499E-2</v>
      </c>
      <c r="BG323" s="10">
        <v>0.17613431366710919</v>
      </c>
      <c r="BH323" s="10">
        <v>-1.2661784552755462E-2</v>
      </c>
      <c r="BI323" s="10">
        <v>-1.2661784552755462E-2</v>
      </c>
      <c r="BK323" s="10">
        <v>-1.2661784552755462E-2</v>
      </c>
      <c r="BL323" s="178">
        <v>-1.2661784552755462E-2</v>
      </c>
      <c r="BM323" s="10">
        <v>2.057064492781091E-3</v>
      </c>
      <c r="BN323" s="10">
        <v>-8.3629799004173444E-3</v>
      </c>
    </row>
    <row r="324" spans="2:66" outlineLevel="2" x14ac:dyDescent="0.35">
      <c r="B324" s="2" t="s">
        <v>13</v>
      </c>
      <c r="C324" s="90" t="s">
        <v>206</v>
      </c>
      <c r="D324" s="90" t="s">
        <v>206</v>
      </c>
      <c r="E324" s="90" t="s">
        <v>206</v>
      </c>
      <c r="F324" s="90" t="s">
        <v>206</v>
      </c>
      <c r="G324" s="30"/>
      <c r="H324" s="90" t="s">
        <v>206</v>
      </c>
      <c r="I324" s="90" t="s">
        <v>206</v>
      </c>
      <c r="J324" s="90" t="s">
        <v>206</v>
      </c>
      <c r="K324" s="90" t="s">
        <v>206</v>
      </c>
      <c r="L324" s="30"/>
      <c r="M324" s="90" t="s">
        <v>206</v>
      </c>
      <c r="N324" s="90" t="s">
        <v>206</v>
      </c>
      <c r="O324" s="90" t="s">
        <v>206</v>
      </c>
      <c r="P324" s="90" t="s">
        <v>206</v>
      </c>
      <c r="Q324" s="30"/>
      <c r="R324" s="90" t="s">
        <v>206</v>
      </c>
      <c r="S324" s="90" t="s">
        <v>206</v>
      </c>
      <c r="T324" s="90" t="s">
        <v>206</v>
      </c>
      <c r="U324" s="90" t="s">
        <v>206</v>
      </c>
      <c r="V324" s="30"/>
      <c r="W324" s="90" t="s">
        <v>206</v>
      </c>
      <c r="X324" s="90" t="s">
        <v>206</v>
      </c>
      <c r="Y324" s="90" t="s">
        <v>206</v>
      </c>
      <c r="Z324" s="90" t="s">
        <v>206</v>
      </c>
      <c r="AA324" s="30"/>
      <c r="AB324" s="90" t="s">
        <v>206</v>
      </c>
      <c r="AC324" s="90" t="s">
        <v>206</v>
      </c>
      <c r="AD324" s="90" t="s">
        <v>206</v>
      </c>
      <c r="AE324" s="90" t="s">
        <v>206</v>
      </c>
      <c r="AF324" s="30"/>
      <c r="AG324" s="90" t="s">
        <v>206</v>
      </c>
      <c r="AH324" s="90" t="s">
        <v>206</v>
      </c>
      <c r="AI324" s="90" t="s">
        <v>206</v>
      </c>
      <c r="AJ324" s="90" t="s">
        <v>206</v>
      </c>
      <c r="AK324" s="30"/>
      <c r="AL324" s="90" t="s">
        <v>206</v>
      </c>
      <c r="AM324" s="90" t="s">
        <v>206</v>
      </c>
      <c r="AN324" s="90" t="s">
        <v>206</v>
      </c>
      <c r="AO324" s="90" t="s">
        <v>206</v>
      </c>
      <c r="AP324" s="30"/>
      <c r="AQ324" s="90" t="s">
        <v>206</v>
      </c>
      <c r="AR324" s="90" t="s">
        <v>206</v>
      </c>
      <c r="AS324" s="90" t="s">
        <v>206</v>
      </c>
      <c r="AT324" s="90" t="s">
        <v>206</v>
      </c>
      <c r="AU324" s="30"/>
      <c r="AV324" s="90" t="s">
        <v>206</v>
      </c>
      <c r="AW324" s="90" t="s">
        <v>206</v>
      </c>
      <c r="AX324" s="90" t="s">
        <v>206</v>
      </c>
      <c r="AY324" s="10">
        <f>AY290/AT290-1</f>
        <v>-3.6669314270585174E-2</v>
      </c>
      <c r="BA324" s="10">
        <f t="shared" si="576"/>
        <v>-5.3431516936671475E-2</v>
      </c>
      <c r="BB324" s="10">
        <f t="shared" si="576"/>
        <v>-6.433646703150131E-2</v>
      </c>
      <c r="BC324" s="10">
        <f t="shared" si="576"/>
        <v>-6.433646703150131E-2</v>
      </c>
      <c r="BD324" s="10">
        <f t="shared" si="576"/>
        <v>-6.433646703150131E-2</v>
      </c>
      <c r="BF324" s="10">
        <v>-4.6561305627553451E-2</v>
      </c>
      <c r="BG324" s="10">
        <v>-2.7732181425486169E-2</v>
      </c>
      <c r="BH324" s="10">
        <v>3.8012958963282717E-3</v>
      </c>
      <c r="BI324" s="10">
        <v>-2.2347012239020914E-2</v>
      </c>
      <c r="BK324" s="10">
        <v>-2.2347012239020914E-2</v>
      </c>
      <c r="BL324" s="178">
        <v>8.7688821752266E-2</v>
      </c>
      <c r="BM324" s="10">
        <v>0.12200459837950151</v>
      </c>
      <c r="BN324" s="10">
        <v>0.19817225838758157</v>
      </c>
    </row>
    <row r="325" spans="2:66" outlineLevel="2" x14ac:dyDescent="0.35">
      <c r="B325" s="52" t="s">
        <v>261</v>
      </c>
      <c r="C325" s="90" t="s">
        <v>206</v>
      </c>
      <c r="D325" s="90" t="s">
        <v>206</v>
      </c>
      <c r="E325" s="90" t="s">
        <v>206</v>
      </c>
      <c r="F325" s="90" t="s">
        <v>206</v>
      </c>
      <c r="G325" s="30"/>
      <c r="H325" s="90" t="s">
        <v>206</v>
      </c>
      <c r="I325" s="90" t="s">
        <v>206</v>
      </c>
      <c r="J325" s="90" t="s">
        <v>206</v>
      </c>
      <c r="K325" s="90" t="s">
        <v>206</v>
      </c>
      <c r="L325" s="30"/>
      <c r="M325" s="90" t="s">
        <v>206</v>
      </c>
      <c r="N325" s="90" t="s">
        <v>206</v>
      </c>
      <c r="O325" s="90" t="s">
        <v>206</v>
      </c>
      <c r="P325" s="90" t="s">
        <v>206</v>
      </c>
      <c r="Q325" s="30"/>
      <c r="R325" s="90" t="s">
        <v>206</v>
      </c>
      <c r="S325" s="90" t="s">
        <v>206</v>
      </c>
      <c r="T325" s="90" t="s">
        <v>206</v>
      </c>
      <c r="U325" s="90" t="s">
        <v>206</v>
      </c>
      <c r="V325" s="30"/>
      <c r="W325" s="90" t="s">
        <v>206</v>
      </c>
      <c r="X325" s="90" t="s">
        <v>206</v>
      </c>
      <c r="Y325" s="90" t="s">
        <v>206</v>
      </c>
      <c r="Z325" s="90" t="s">
        <v>206</v>
      </c>
      <c r="AA325" s="30"/>
      <c r="AB325" s="90" t="s">
        <v>206</v>
      </c>
      <c r="AC325" s="90" t="s">
        <v>206</v>
      </c>
      <c r="AD325" s="90" t="s">
        <v>206</v>
      </c>
      <c r="AE325" s="90" t="s">
        <v>206</v>
      </c>
      <c r="AF325" s="30"/>
      <c r="AG325" s="90" t="s">
        <v>206</v>
      </c>
      <c r="AH325" s="90" t="s">
        <v>206</v>
      </c>
      <c r="AI325" s="90" t="s">
        <v>206</v>
      </c>
      <c r="AJ325" s="90" t="s">
        <v>206</v>
      </c>
      <c r="AK325" s="30"/>
      <c r="AL325" s="90" t="s">
        <v>206</v>
      </c>
      <c r="AM325" s="90" t="s">
        <v>206</v>
      </c>
      <c r="AN325" s="90" t="s">
        <v>206</v>
      </c>
      <c r="AO325" s="90" t="s">
        <v>206</v>
      </c>
      <c r="AP325" s="30"/>
      <c r="AQ325" s="90" t="s">
        <v>206</v>
      </c>
      <c r="AR325" s="90" t="s">
        <v>206</v>
      </c>
      <c r="AS325" s="90" t="s">
        <v>206</v>
      </c>
      <c r="AT325" s="90" t="s">
        <v>206</v>
      </c>
      <c r="AU325" s="30"/>
      <c r="AV325" s="90" t="s">
        <v>206</v>
      </c>
      <c r="AW325" s="90" t="s">
        <v>206</v>
      </c>
      <c r="AX325" s="90" t="s">
        <v>206</v>
      </c>
      <c r="AY325" s="90" t="s">
        <v>206</v>
      </c>
      <c r="BA325" s="90" t="s">
        <v>206</v>
      </c>
      <c r="BB325" s="90" t="s">
        <v>206</v>
      </c>
      <c r="BC325" s="90" t="s">
        <v>206</v>
      </c>
      <c r="BD325" s="90" t="s">
        <v>206</v>
      </c>
      <c r="BF325" s="90" t="s">
        <v>206</v>
      </c>
      <c r="BG325" s="90" t="s">
        <v>206</v>
      </c>
      <c r="BH325" s="90" t="s">
        <v>206</v>
      </c>
      <c r="BI325" s="90" t="s">
        <v>206</v>
      </c>
      <c r="BK325" s="90" t="s">
        <v>206</v>
      </c>
      <c r="BL325" s="179" t="s">
        <v>206</v>
      </c>
      <c r="BM325" s="10">
        <v>-0.10456219892320773</v>
      </c>
      <c r="BN325" s="10">
        <v>-0.11346799983807632</v>
      </c>
    </row>
    <row r="326" spans="2:66" outlineLevel="2" x14ac:dyDescent="0.35">
      <c r="B326" s="52" t="s">
        <v>280</v>
      </c>
      <c r="C326" s="90" t="s">
        <v>206</v>
      </c>
      <c r="D326" s="90" t="s">
        <v>206</v>
      </c>
      <c r="E326" s="90" t="s">
        <v>206</v>
      </c>
      <c r="F326" s="90" t="s">
        <v>206</v>
      </c>
      <c r="G326" s="30"/>
      <c r="H326" s="90" t="s">
        <v>206</v>
      </c>
      <c r="I326" s="90" t="s">
        <v>206</v>
      </c>
      <c r="J326" s="90" t="s">
        <v>206</v>
      </c>
      <c r="K326" s="90" t="s">
        <v>206</v>
      </c>
      <c r="L326" s="30"/>
      <c r="M326" s="90" t="s">
        <v>206</v>
      </c>
      <c r="N326" s="90" t="s">
        <v>206</v>
      </c>
      <c r="O326" s="90" t="s">
        <v>206</v>
      </c>
      <c r="P326" s="90" t="s">
        <v>206</v>
      </c>
      <c r="Q326" s="30"/>
      <c r="R326" s="90" t="s">
        <v>206</v>
      </c>
      <c r="S326" s="90" t="s">
        <v>206</v>
      </c>
      <c r="T326" s="90" t="s">
        <v>206</v>
      </c>
      <c r="U326" s="90" t="s">
        <v>206</v>
      </c>
      <c r="V326" s="30"/>
      <c r="W326" s="90" t="s">
        <v>206</v>
      </c>
      <c r="X326" s="90" t="s">
        <v>206</v>
      </c>
      <c r="Y326" s="90" t="s">
        <v>206</v>
      </c>
      <c r="Z326" s="90" t="s">
        <v>206</v>
      </c>
      <c r="AA326" s="30"/>
      <c r="AB326" s="90" t="s">
        <v>206</v>
      </c>
      <c r="AC326" s="90" t="s">
        <v>206</v>
      </c>
      <c r="AD326" s="90" t="s">
        <v>206</v>
      </c>
      <c r="AE326" s="90" t="s">
        <v>206</v>
      </c>
      <c r="AF326" s="30"/>
      <c r="AG326" s="90" t="s">
        <v>206</v>
      </c>
      <c r="AH326" s="90" t="s">
        <v>206</v>
      </c>
      <c r="AI326" s="90" t="s">
        <v>206</v>
      </c>
      <c r="AJ326" s="90" t="s">
        <v>206</v>
      </c>
      <c r="AK326" s="30"/>
      <c r="AL326" s="90" t="s">
        <v>206</v>
      </c>
      <c r="AM326" s="90" t="s">
        <v>206</v>
      </c>
      <c r="AN326" s="90" t="s">
        <v>206</v>
      </c>
      <c r="AO326" s="90" t="s">
        <v>206</v>
      </c>
      <c r="AP326" s="30"/>
      <c r="AQ326" s="90" t="s">
        <v>206</v>
      </c>
      <c r="AR326" s="90" t="s">
        <v>206</v>
      </c>
      <c r="AS326" s="90" t="s">
        <v>206</v>
      </c>
      <c r="AT326" s="90" t="s">
        <v>206</v>
      </c>
      <c r="AU326" s="30"/>
      <c r="AV326" s="90" t="s">
        <v>206</v>
      </c>
      <c r="AW326" s="90" t="s">
        <v>206</v>
      </c>
      <c r="AX326" s="90" t="s">
        <v>206</v>
      </c>
      <c r="AY326" s="90" t="s">
        <v>206</v>
      </c>
      <c r="BA326" s="90" t="s">
        <v>206</v>
      </c>
      <c r="BB326" s="90" t="s">
        <v>206</v>
      </c>
      <c r="BC326" s="90" t="s">
        <v>206</v>
      </c>
      <c r="BD326" s="90" t="s">
        <v>206</v>
      </c>
      <c r="BF326" s="90" t="s">
        <v>206</v>
      </c>
      <c r="BG326" s="90" t="s">
        <v>206</v>
      </c>
      <c r="BH326" s="90" t="s">
        <v>206</v>
      </c>
      <c r="BI326" s="90" t="s">
        <v>206</v>
      </c>
      <c r="BK326" s="90" t="s">
        <v>206</v>
      </c>
      <c r="BL326" s="90" t="s">
        <v>206</v>
      </c>
      <c r="BM326" s="179" t="s">
        <v>206</v>
      </c>
      <c r="BN326" s="90" t="s">
        <v>206</v>
      </c>
    </row>
    <row r="327" spans="2:66" outlineLevel="1" x14ac:dyDescent="0.35">
      <c r="B327" s="3" t="s">
        <v>17</v>
      </c>
      <c r="C327" s="53" t="s">
        <v>206</v>
      </c>
      <c r="D327" s="53" t="s">
        <v>206</v>
      </c>
      <c r="E327" s="53" t="s">
        <v>206</v>
      </c>
      <c r="F327" s="53" t="s">
        <v>206</v>
      </c>
      <c r="G327" s="30"/>
      <c r="H327" s="53" t="s">
        <v>206</v>
      </c>
      <c r="I327" s="53" t="s">
        <v>206</v>
      </c>
      <c r="J327" s="53" t="s">
        <v>206</v>
      </c>
      <c r="K327" s="53" t="s">
        <v>206</v>
      </c>
      <c r="L327" s="30"/>
      <c r="M327" s="53" t="s">
        <v>206</v>
      </c>
      <c r="N327" s="53" t="s">
        <v>206</v>
      </c>
      <c r="O327" s="53" t="s">
        <v>206</v>
      </c>
      <c r="P327" s="53" t="s">
        <v>206</v>
      </c>
      <c r="Q327" s="30"/>
      <c r="R327" s="53" t="s">
        <v>206</v>
      </c>
      <c r="S327" s="53" t="s">
        <v>206</v>
      </c>
      <c r="T327" s="53" t="s">
        <v>206</v>
      </c>
      <c r="U327" s="53" t="s">
        <v>206</v>
      </c>
      <c r="V327" s="30"/>
      <c r="W327" s="53" t="s">
        <v>206</v>
      </c>
      <c r="X327" s="53" t="s">
        <v>206</v>
      </c>
      <c r="Y327" s="53" t="s">
        <v>206</v>
      </c>
      <c r="Z327" s="53" t="s">
        <v>206</v>
      </c>
      <c r="AA327" s="30"/>
      <c r="AB327" s="53" t="s">
        <v>206</v>
      </c>
      <c r="AC327" s="53" t="s">
        <v>206</v>
      </c>
      <c r="AD327" s="53" t="s">
        <v>206</v>
      </c>
      <c r="AE327" s="53" t="s">
        <v>206</v>
      </c>
      <c r="AF327" s="30"/>
      <c r="AG327" s="53" t="s">
        <v>206</v>
      </c>
      <c r="AH327" s="53" t="s">
        <v>206</v>
      </c>
      <c r="AI327" s="53" t="s">
        <v>206</v>
      </c>
      <c r="AJ327" s="53" t="s">
        <v>206</v>
      </c>
      <c r="AK327" s="30"/>
      <c r="AL327" s="53" t="s">
        <v>206</v>
      </c>
      <c r="AM327" s="53" t="s">
        <v>206</v>
      </c>
      <c r="AN327" s="53" t="s">
        <v>206</v>
      </c>
      <c r="AO327" s="53" t="s">
        <v>206</v>
      </c>
      <c r="AP327" s="30"/>
      <c r="AQ327" s="53" t="s">
        <v>206</v>
      </c>
      <c r="AR327" s="53" t="s">
        <v>206</v>
      </c>
      <c r="AS327" s="53" t="s">
        <v>206</v>
      </c>
      <c r="AT327" s="53" t="s">
        <v>206</v>
      </c>
      <c r="AU327" s="30"/>
      <c r="AV327" s="53" t="s">
        <v>206</v>
      </c>
      <c r="AW327" s="53" t="s">
        <v>206</v>
      </c>
      <c r="AX327" s="53" t="s">
        <v>206</v>
      </c>
      <c r="AY327" s="9">
        <f>AY293/AT293-1</f>
        <v>0.18089377673038309</v>
      </c>
      <c r="BA327" s="9">
        <f t="shared" ref="BA327:BD328" si="581">BA293/AV293-1</f>
        <v>0.14271802986719284</v>
      </c>
      <c r="BB327" s="9">
        <f t="shared" si="581"/>
        <v>0.1345571841942983</v>
      </c>
      <c r="BC327" s="9">
        <f t="shared" si="581"/>
        <v>5.8636220684697538E-2</v>
      </c>
      <c r="BD327" s="9">
        <f t="shared" si="581"/>
        <v>4.4966554565948558E-2</v>
      </c>
      <c r="BF327" s="9">
        <v>5.3524174739863595E-2</v>
      </c>
      <c r="BG327" s="9">
        <v>5.0405735129206652E-2</v>
      </c>
      <c r="BH327" s="9">
        <v>2.9086761624359969E-2</v>
      </c>
      <c r="BI327" s="9">
        <v>2.9086761624359969E-2</v>
      </c>
      <c r="BK327" s="9">
        <v>6.5098581805604905E-3</v>
      </c>
      <c r="BL327" s="177">
        <v>1.2231363146433027E-2</v>
      </c>
      <c r="BM327" s="9">
        <v>1.0619213559601715E-2</v>
      </c>
      <c r="BN327" s="9">
        <v>1.0619213559601715E-2</v>
      </c>
    </row>
    <row r="328" spans="2:66" outlineLevel="2" x14ac:dyDescent="0.35">
      <c r="B328" s="2" t="s">
        <v>18</v>
      </c>
      <c r="C328" s="90" t="s">
        <v>206</v>
      </c>
      <c r="D328" s="90" t="s">
        <v>206</v>
      </c>
      <c r="E328" s="90" t="s">
        <v>206</v>
      </c>
      <c r="F328" s="90" t="s">
        <v>206</v>
      </c>
      <c r="G328" s="30"/>
      <c r="H328" s="90" t="s">
        <v>206</v>
      </c>
      <c r="I328" s="90" t="s">
        <v>206</v>
      </c>
      <c r="J328" s="90" t="s">
        <v>206</v>
      </c>
      <c r="K328" s="90" t="s">
        <v>206</v>
      </c>
      <c r="L328" s="30"/>
      <c r="M328" s="90" t="s">
        <v>206</v>
      </c>
      <c r="N328" s="90" t="s">
        <v>206</v>
      </c>
      <c r="O328" s="90" t="s">
        <v>206</v>
      </c>
      <c r="P328" s="90" t="s">
        <v>206</v>
      </c>
      <c r="Q328" s="30"/>
      <c r="R328" s="90" t="s">
        <v>206</v>
      </c>
      <c r="S328" s="90" t="s">
        <v>206</v>
      </c>
      <c r="T328" s="90" t="s">
        <v>206</v>
      </c>
      <c r="U328" s="90" t="s">
        <v>206</v>
      </c>
      <c r="V328" s="30"/>
      <c r="W328" s="90" t="s">
        <v>206</v>
      </c>
      <c r="X328" s="90" t="s">
        <v>206</v>
      </c>
      <c r="Y328" s="90" t="s">
        <v>206</v>
      </c>
      <c r="Z328" s="90" t="s">
        <v>206</v>
      </c>
      <c r="AA328" s="30"/>
      <c r="AB328" s="90" t="s">
        <v>206</v>
      </c>
      <c r="AC328" s="90" t="s">
        <v>206</v>
      </c>
      <c r="AD328" s="90" t="s">
        <v>206</v>
      </c>
      <c r="AE328" s="90" t="s">
        <v>206</v>
      </c>
      <c r="AF328" s="30"/>
      <c r="AG328" s="90" t="s">
        <v>206</v>
      </c>
      <c r="AH328" s="90" t="s">
        <v>206</v>
      </c>
      <c r="AI328" s="90" t="s">
        <v>206</v>
      </c>
      <c r="AJ328" s="90" t="s">
        <v>206</v>
      </c>
      <c r="AK328" s="30"/>
      <c r="AL328" s="90" t="s">
        <v>206</v>
      </c>
      <c r="AM328" s="90" t="s">
        <v>206</v>
      </c>
      <c r="AN328" s="90" t="s">
        <v>206</v>
      </c>
      <c r="AO328" s="90" t="s">
        <v>206</v>
      </c>
      <c r="AP328" s="30"/>
      <c r="AQ328" s="90" t="s">
        <v>206</v>
      </c>
      <c r="AR328" s="90" t="s">
        <v>206</v>
      </c>
      <c r="AS328" s="90" t="s">
        <v>206</v>
      </c>
      <c r="AT328" s="90" t="s">
        <v>206</v>
      </c>
      <c r="AU328" s="30"/>
      <c r="AV328" s="90" t="s">
        <v>206</v>
      </c>
      <c r="AW328" s="90" t="s">
        <v>206</v>
      </c>
      <c r="AX328" s="90" t="s">
        <v>206</v>
      </c>
      <c r="AY328" s="10">
        <f>AY294/AT294-1</f>
        <v>0.18089377673038309</v>
      </c>
      <c r="BA328" s="10">
        <f t="shared" si="581"/>
        <v>0.14271802986719284</v>
      </c>
      <c r="BB328" s="10">
        <f t="shared" si="581"/>
        <v>0.1345571841942983</v>
      </c>
      <c r="BC328" s="10">
        <f t="shared" si="581"/>
        <v>5.8636220684697538E-2</v>
      </c>
      <c r="BD328" s="10">
        <f t="shared" si="581"/>
        <v>4.4966554565948558E-2</v>
      </c>
      <c r="BF328" s="10">
        <v>5.3524174739863595E-2</v>
      </c>
      <c r="BG328" s="10">
        <v>5.0405735129206652E-2</v>
      </c>
      <c r="BH328" s="10">
        <v>1.5435860280126557E-2</v>
      </c>
      <c r="BI328" s="10">
        <v>1.5435860280126557E-2</v>
      </c>
      <c r="BK328" s="10">
        <v>-6.841559103569983E-3</v>
      </c>
      <c r="BL328" s="178">
        <v>-1.2758188337256282E-3</v>
      </c>
      <c r="BM328" s="10">
        <v>1.1328391368425672E-2</v>
      </c>
      <c r="BN328" s="10">
        <v>1.1328391368425672E-2</v>
      </c>
    </row>
    <row r="329" spans="2:66" outlineLevel="2" x14ac:dyDescent="0.35">
      <c r="B329" s="52" t="s">
        <v>262</v>
      </c>
      <c r="C329" s="90" t="s">
        <v>206</v>
      </c>
      <c r="D329" s="90" t="s">
        <v>206</v>
      </c>
      <c r="E329" s="90" t="s">
        <v>206</v>
      </c>
      <c r="F329" s="90" t="s">
        <v>206</v>
      </c>
      <c r="G329" s="30"/>
      <c r="H329" s="90" t="s">
        <v>206</v>
      </c>
      <c r="I329" s="90" t="s">
        <v>206</v>
      </c>
      <c r="J329" s="90" t="s">
        <v>206</v>
      </c>
      <c r="K329" s="90" t="s">
        <v>206</v>
      </c>
      <c r="L329" s="30"/>
      <c r="M329" s="90" t="s">
        <v>206</v>
      </c>
      <c r="N329" s="90" t="s">
        <v>206</v>
      </c>
      <c r="O329" s="90" t="s">
        <v>206</v>
      </c>
      <c r="P329" s="90" t="s">
        <v>206</v>
      </c>
      <c r="Q329" s="30"/>
      <c r="R329" s="90" t="s">
        <v>206</v>
      </c>
      <c r="S329" s="90" t="s">
        <v>206</v>
      </c>
      <c r="T329" s="90" t="s">
        <v>206</v>
      </c>
      <c r="U329" s="90" t="s">
        <v>206</v>
      </c>
      <c r="V329" s="30"/>
      <c r="W329" s="90" t="s">
        <v>206</v>
      </c>
      <c r="X329" s="90" t="s">
        <v>206</v>
      </c>
      <c r="Y329" s="90" t="s">
        <v>206</v>
      </c>
      <c r="Z329" s="90" t="s">
        <v>206</v>
      </c>
      <c r="AA329" s="30"/>
      <c r="AB329" s="90" t="s">
        <v>206</v>
      </c>
      <c r="AC329" s="90" t="s">
        <v>206</v>
      </c>
      <c r="AD329" s="90" t="s">
        <v>206</v>
      </c>
      <c r="AE329" s="90" t="s">
        <v>206</v>
      </c>
      <c r="AF329" s="30"/>
      <c r="AG329" s="90" t="s">
        <v>206</v>
      </c>
      <c r="AH329" s="90" t="s">
        <v>206</v>
      </c>
      <c r="AI329" s="90" t="s">
        <v>206</v>
      </c>
      <c r="AJ329" s="90" t="s">
        <v>206</v>
      </c>
      <c r="AK329" s="30"/>
      <c r="AL329" s="90" t="s">
        <v>206</v>
      </c>
      <c r="AM329" s="90" t="s">
        <v>206</v>
      </c>
      <c r="AN329" s="90" t="s">
        <v>206</v>
      </c>
      <c r="AO329" s="90" t="s">
        <v>206</v>
      </c>
      <c r="AP329" s="30"/>
      <c r="AQ329" s="90" t="s">
        <v>206</v>
      </c>
      <c r="AR329" s="90" t="s">
        <v>206</v>
      </c>
      <c r="AS329" s="90" t="s">
        <v>206</v>
      </c>
      <c r="AT329" s="90" t="s">
        <v>206</v>
      </c>
      <c r="AU329" s="30"/>
      <c r="AV329" s="90" t="s">
        <v>206</v>
      </c>
      <c r="AW329" s="90" t="s">
        <v>206</v>
      </c>
      <c r="AX329" s="90" t="s">
        <v>206</v>
      </c>
      <c r="AY329" s="90" t="s">
        <v>206</v>
      </c>
      <c r="BA329" s="90" t="s">
        <v>206</v>
      </c>
      <c r="BB329" s="90" t="s">
        <v>206</v>
      </c>
      <c r="BC329" s="90" t="s">
        <v>206</v>
      </c>
      <c r="BD329" s="90" t="s">
        <v>206</v>
      </c>
      <c r="BF329" s="90" t="s">
        <v>206</v>
      </c>
      <c r="BG329" s="90" t="s">
        <v>206</v>
      </c>
      <c r="BH329" s="90" t="s">
        <v>206</v>
      </c>
      <c r="BI329" s="90" t="s">
        <v>206</v>
      </c>
      <c r="BK329" s="90" t="s">
        <v>206</v>
      </c>
      <c r="BL329" s="179" t="s">
        <v>206</v>
      </c>
      <c r="BM329" s="90" t="s">
        <v>206</v>
      </c>
      <c r="BN329" s="10">
        <v>0</v>
      </c>
    </row>
    <row r="330" spans="2:66" outlineLevel="1" x14ac:dyDescent="0.35">
      <c r="B330" s="3" t="s">
        <v>19</v>
      </c>
      <c r="C330" s="53" t="s">
        <v>206</v>
      </c>
      <c r="D330" s="53" t="s">
        <v>206</v>
      </c>
      <c r="E330" s="53" t="s">
        <v>206</v>
      </c>
      <c r="F330" s="53" t="s">
        <v>206</v>
      </c>
      <c r="G330" s="30"/>
      <c r="H330" s="53" t="s">
        <v>206</v>
      </c>
      <c r="I330" s="53" t="s">
        <v>206</v>
      </c>
      <c r="J330" s="53" t="s">
        <v>206</v>
      </c>
      <c r="K330" s="53" t="s">
        <v>206</v>
      </c>
      <c r="L330" s="30"/>
      <c r="M330" s="53" t="s">
        <v>206</v>
      </c>
      <c r="N330" s="53" t="s">
        <v>206</v>
      </c>
      <c r="O330" s="53" t="s">
        <v>206</v>
      </c>
      <c r="P330" s="53" t="s">
        <v>206</v>
      </c>
      <c r="Q330" s="30"/>
      <c r="R330" s="53" t="s">
        <v>206</v>
      </c>
      <c r="S330" s="53" t="s">
        <v>206</v>
      </c>
      <c r="T330" s="53" t="s">
        <v>206</v>
      </c>
      <c r="U330" s="53" t="s">
        <v>206</v>
      </c>
      <c r="V330" s="30"/>
      <c r="W330" s="53" t="s">
        <v>206</v>
      </c>
      <c r="X330" s="53" t="s">
        <v>206</v>
      </c>
      <c r="Y330" s="53" t="s">
        <v>206</v>
      </c>
      <c r="Z330" s="53" t="s">
        <v>206</v>
      </c>
      <c r="AA330" s="30"/>
      <c r="AB330" s="53" t="s">
        <v>206</v>
      </c>
      <c r="AC330" s="53" t="s">
        <v>206</v>
      </c>
      <c r="AD330" s="53" t="s">
        <v>206</v>
      </c>
      <c r="AE330" s="53" t="s">
        <v>206</v>
      </c>
      <c r="AF330" s="30"/>
      <c r="AG330" s="53" t="s">
        <v>206</v>
      </c>
      <c r="AH330" s="53" t="s">
        <v>206</v>
      </c>
      <c r="AI330" s="53" t="s">
        <v>206</v>
      </c>
      <c r="AJ330" s="53" t="s">
        <v>206</v>
      </c>
      <c r="AK330" s="30"/>
      <c r="AL330" s="53" t="s">
        <v>206</v>
      </c>
      <c r="AM330" s="53" t="s">
        <v>206</v>
      </c>
      <c r="AN330" s="53" t="s">
        <v>206</v>
      </c>
      <c r="AO330" s="53" t="s">
        <v>206</v>
      </c>
      <c r="AP330" s="30"/>
      <c r="AQ330" s="53" t="s">
        <v>206</v>
      </c>
      <c r="AR330" s="53" t="s">
        <v>206</v>
      </c>
      <c r="AS330" s="53" t="s">
        <v>206</v>
      </c>
      <c r="AT330" s="53" t="s">
        <v>206</v>
      </c>
      <c r="AU330" s="30"/>
      <c r="AV330" s="53" t="s">
        <v>206</v>
      </c>
      <c r="AW330" s="53" t="s">
        <v>206</v>
      </c>
      <c r="AX330" s="53" t="s">
        <v>206</v>
      </c>
      <c r="AY330" s="53" t="s">
        <v>206</v>
      </c>
      <c r="BA330" s="9">
        <f t="shared" ref="BA330:BD331" si="582">BA296/AV296-1</f>
        <v>-0.17384682332463008</v>
      </c>
      <c r="BB330" s="9">
        <f t="shared" si="582"/>
        <v>-2.5660764690787707E-2</v>
      </c>
      <c r="BC330" s="9">
        <f t="shared" si="582"/>
        <v>-7.8006434772051159E-2</v>
      </c>
      <c r="BD330" s="9">
        <f t="shared" si="582"/>
        <v>-7.8006434772051159E-2</v>
      </c>
      <c r="BF330" s="9">
        <v>0</v>
      </c>
      <c r="BG330" s="9">
        <v>-7.6601828511230652E-2</v>
      </c>
      <c r="BH330" s="9">
        <v>-0.13260468791150914</v>
      </c>
      <c r="BI330" s="9">
        <v>-0.13260468791150914</v>
      </c>
      <c r="BK330" s="9">
        <v>-0.13260468791150914</v>
      </c>
      <c r="BL330" s="177">
        <v>-6.0648657458338584E-2</v>
      </c>
      <c r="BM330" s="9">
        <v>-4.7994968444338371E-2</v>
      </c>
      <c r="BN330" s="9">
        <v>-8.13073369624151E-2</v>
      </c>
    </row>
    <row r="331" spans="2:66" outlineLevel="2" x14ac:dyDescent="0.35">
      <c r="B331" s="2" t="s">
        <v>20</v>
      </c>
      <c r="C331" s="90" t="s">
        <v>206</v>
      </c>
      <c r="D331" s="90" t="s">
        <v>206</v>
      </c>
      <c r="E331" s="90" t="s">
        <v>206</v>
      </c>
      <c r="F331" s="90" t="s">
        <v>206</v>
      </c>
      <c r="G331" s="30"/>
      <c r="H331" s="90" t="s">
        <v>206</v>
      </c>
      <c r="I331" s="90" t="s">
        <v>206</v>
      </c>
      <c r="J331" s="90" t="s">
        <v>206</v>
      </c>
      <c r="K331" s="90" t="s">
        <v>206</v>
      </c>
      <c r="L331" s="30"/>
      <c r="M331" s="90" t="s">
        <v>206</v>
      </c>
      <c r="N331" s="90" t="s">
        <v>206</v>
      </c>
      <c r="O331" s="90" t="s">
        <v>206</v>
      </c>
      <c r="P331" s="90" t="s">
        <v>206</v>
      </c>
      <c r="Q331" s="30"/>
      <c r="R331" s="90" t="s">
        <v>206</v>
      </c>
      <c r="S331" s="90" t="s">
        <v>206</v>
      </c>
      <c r="T331" s="90" t="s">
        <v>206</v>
      </c>
      <c r="U331" s="90" t="s">
        <v>206</v>
      </c>
      <c r="V331" s="30"/>
      <c r="W331" s="90" t="s">
        <v>206</v>
      </c>
      <c r="X331" s="90" t="s">
        <v>206</v>
      </c>
      <c r="Y331" s="90" t="s">
        <v>206</v>
      </c>
      <c r="Z331" s="90" t="s">
        <v>206</v>
      </c>
      <c r="AA331" s="30"/>
      <c r="AB331" s="90" t="s">
        <v>206</v>
      </c>
      <c r="AC331" s="90" t="s">
        <v>206</v>
      </c>
      <c r="AD331" s="90" t="s">
        <v>206</v>
      </c>
      <c r="AE331" s="90" t="s">
        <v>206</v>
      </c>
      <c r="AF331" s="30"/>
      <c r="AG331" s="90" t="s">
        <v>206</v>
      </c>
      <c r="AH331" s="90" t="s">
        <v>206</v>
      </c>
      <c r="AI331" s="90" t="s">
        <v>206</v>
      </c>
      <c r="AJ331" s="90" t="s">
        <v>206</v>
      </c>
      <c r="AK331" s="30"/>
      <c r="AL331" s="90" t="s">
        <v>206</v>
      </c>
      <c r="AM331" s="90" t="s">
        <v>206</v>
      </c>
      <c r="AN331" s="90" t="s">
        <v>206</v>
      </c>
      <c r="AO331" s="90" t="s">
        <v>206</v>
      </c>
      <c r="AP331" s="30"/>
      <c r="AQ331" s="90" t="s">
        <v>206</v>
      </c>
      <c r="AR331" s="90" t="s">
        <v>206</v>
      </c>
      <c r="AS331" s="90" t="s">
        <v>206</v>
      </c>
      <c r="AT331" s="90" t="s">
        <v>206</v>
      </c>
      <c r="AU331" s="30"/>
      <c r="AV331" s="90" t="s">
        <v>206</v>
      </c>
      <c r="AW331" s="90" t="s">
        <v>206</v>
      </c>
      <c r="AX331" s="90" t="s">
        <v>206</v>
      </c>
      <c r="AY331" s="90" t="s">
        <v>206</v>
      </c>
      <c r="BA331" s="10">
        <f t="shared" si="582"/>
        <v>0</v>
      </c>
      <c r="BB331" s="10">
        <f t="shared" si="582"/>
        <v>0</v>
      </c>
      <c r="BC331" s="10">
        <f t="shared" si="582"/>
        <v>0</v>
      </c>
      <c r="BD331" s="10">
        <f t="shared" si="582"/>
        <v>0</v>
      </c>
      <c r="BF331" s="10">
        <v>0</v>
      </c>
      <c r="BG331" s="10">
        <v>0</v>
      </c>
      <c r="BH331" s="10">
        <v>0</v>
      </c>
      <c r="BI331" s="10">
        <v>0</v>
      </c>
      <c r="BK331" s="10">
        <v>0</v>
      </c>
      <c r="BL331" s="178">
        <v>0</v>
      </c>
      <c r="BM331" s="10">
        <v>0</v>
      </c>
      <c r="BN331" s="10">
        <v>0</v>
      </c>
    </row>
    <row r="332" spans="2:66" outlineLevel="2" x14ac:dyDescent="0.35">
      <c r="B332" s="2" t="s">
        <v>21</v>
      </c>
      <c r="C332" s="90" t="s">
        <v>206</v>
      </c>
      <c r="D332" s="90" t="s">
        <v>206</v>
      </c>
      <c r="E332" s="90" t="s">
        <v>206</v>
      </c>
      <c r="F332" s="90" t="s">
        <v>206</v>
      </c>
      <c r="G332" s="30"/>
      <c r="H332" s="90" t="s">
        <v>206</v>
      </c>
      <c r="I332" s="90" t="s">
        <v>206</v>
      </c>
      <c r="J332" s="90" t="s">
        <v>206</v>
      </c>
      <c r="K332" s="90" t="s">
        <v>206</v>
      </c>
      <c r="L332" s="30"/>
      <c r="M332" s="90" t="s">
        <v>206</v>
      </c>
      <c r="N332" s="90" t="s">
        <v>206</v>
      </c>
      <c r="O332" s="90" t="s">
        <v>206</v>
      </c>
      <c r="P332" s="90" t="s">
        <v>206</v>
      </c>
      <c r="Q332" s="30"/>
      <c r="R332" s="90" t="s">
        <v>206</v>
      </c>
      <c r="S332" s="90" t="s">
        <v>206</v>
      </c>
      <c r="T332" s="90" t="s">
        <v>206</v>
      </c>
      <c r="U332" s="90" t="s">
        <v>206</v>
      </c>
      <c r="V332" s="30"/>
      <c r="W332" s="90" t="s">
        <v>206</v>
      </c>
      <c r="X332" s="90" t="s">
        <v>206</v>
      </c>
      <c r="Y332" s="90" t="s">
        <v>206</v>
      </c>
      <c r="Z332" s="90" t="s">
        <v>206</v>
      </c>
      <c r="AA332" s="30"/>
      <c r="AB332" s="90" t="s">
        <v>206</v>
      </c>
      <c r="AC332" s="90" t="s">
        <v>206</v>
      </c>
      <c r="AD332" s="90" t="s">
        <v>206</v>
      </c>
      <c r="AE332" s="90" t="s">
        <v>206</v>
      </c>
      <c r="AF332" s="30"/>
      <c r="AG332" s="90" t="s">
        <v>206</v>
      </c>
      <c r="AH332" s="90" t="s">
        <v>206</v>
      </c>
      <c r="AI332" s="90" t="s">
        <v>206</v>
      </c>
      <c r="AJ332" s="90" t="s">
        <v>206</v>
      </c>
      <c r="AK332" s="30"/>
      <c r="AL332" s="90" t="s">
        <v>206</v>
      </c>
      <c r="AM332" s="90" t="s">
        <v>206</v>
      </c>
      <c r="AN332" s="90" t="s">
        <v>206</v>
      </c>
      <c r="AO332" s="90" t="s">
        <v>206</v>
      </c>
      <c r="AP332" s="30"/>
      <c r="AQ332" s="90" t="s">
        <v>206</v>
      </c>
      <c r="AR332" s="90" t="s">
        <v>206</v>
      </c>
      <c r="AS332" s="90" t="s">
        <v>206</v>
      </c>
      <c r="AT332" s="90" t="s">
        <v>206</v>
      </c>
      <c r="AU332" s="30"/>
      <c r="AV332" s="90" t="s">
        <v>206</v>
      </c>
      <c r="AW332" s="90" t="s">
        <v>206</v>
      </c>
      <c r="AX332" s="90" t="s">
        <v>206</v>
      </c>
      <c r="AY332" s="90" t="s">
        <v>206</v>
      </c>
      <c r="BA332" s="90" t="s">
        <v>206</v>
      </c>
      <c r="BB332" s="10">
        <f t="shared" ref="BB332:BD333" si="583">BB298/AW298-1</f>
        <v>0</v>
      </c>
      <c r="BC332" s="10">
        <f t="shared" si="583"/>
        <v>0</v>
      </c>
      <c r="BD332" s="10">
        <f t="shared" si="583"/>
        <v>0</v>
      </c>
      <c r="BF332" s="10">
        <v>0</v>
      </c>
      <c r="BG332" s="10">
        <v>0</v>
      </c>
      <c r="BH332" s="10">
        <v>0</v>
      </c>
      <c r="BI332" s="10">
        <v>0</v>
      </c>
      <c r="BK332" s="10">
        <v>0</v>
      </c>
      <c r="BL332" s="178">
        <v>0</v>
      </c>
      <c r="BM332" s="10">
        <v>0</v>
      </c>
      <c r="BN332" s="10">
        <v>0</v>
      </c>
    </row>
    <row r="333" spans="2:66" outlineLevel="2" x14ac:dyDescent="0.35">
      <c r="B333" s="2" t="s">
        <v>22</v>
      </c>
      <c r="C333" s="90" t="s">
        <v>206</v>
      </c>
      <c r="D333" s="90" t="s">
        <v>206</v>
      </c>
      <c r="E333" s="90" t="s">
        <v>206</v>
      </c>
      <c r="F333" s="90" t="s">
        <v>206</v>
      </c>
      <c r="G333" s="30"/>
      <c r="H333" s="90" t="s">
        <v>206</v>
      </c>
      <c r="I333" s="90" t="s">
        <v>206</v>
      </c>
      <c r="J333" s="90" t="s">
        <v>206</v>
      </c>
      <c r="K333" s="90" t="s">
        <v>206</v>
      </c>
      <c r="L333" s="30"/>
      <c r="M333" s="90" t="s">
        <v>206</v>
      </c>
      <c r="N333" s="90" t="s">
        <v>206</v>
      </c>
      <c r="O333" s="90" t="s">
        <v>206</v>
      </c>
      <c r="P333" s="90" t="s">
        <v>206</v>
      </c>
      <c r="Q333" s="30"/>
      <c r="R333" s="90" t="s">
        <v>206</v>
      </c>
      <c r="S333" s="90" t="s">
        <v>206</v>
      </c>
      <c r="T333" s="90" t="s">
        <v>206</v>
      </c>
      <c r="U333" s="90" t="s">
        <v>206</v>
      </c>
      <c r="V333" s="30"/>
      <c r="W333" s="90" t="s">
        <v>206</v>
      </c>
      <c r="X333" s="90" t="s">
        <v>206</v>
      </c>
      <c r="Y333" s="90" t="s">
        <v>206</v>
      </c>
      <c r="Z333" s="90" t="s">
        <v>206</v>
      </c>
      <c r="AA333" s="30"/>
      <c r="AB333" s="90" t="s">
        <v>206</v>
      </c>
      <c r="AC333" s="90" t="s">
        <v>206</v>
      </c>
      <c r="AD333" s="90" t="s">
        <v>206</v>
      </c>
      <c r="AE333" s="90" t="s">
        <v>206</v>
      </c>
      <c r="AF333" s="30"/>
      <c r="AG333" s="90" t="s">
        <v>206</v>
      </c>
      <c r="AH333" s="90" t="s">
        <v>206</v>
      </c>
      <c r="AI333" s="90" t="s">
        <v>206</v>
      </c>
      <c r="AJ333" s="90" t="s">
        <v>206</v>
      </c>
      <c r="AK333" s="30"/>
      <c r="AL333" s="90" t="s">
        <v>206</v>
      </c>
      <c r="AM333" s="90" t="s">
        <v>206</v>
      </c>
      <c r="AN333" s="90" t="s">
        <v>206</v>
      </c>
      <c r="AO333" s="90" t="s">
        <v>206</v>
      </c>
      <c r="AP333" s="30"/>
      <c r="AQ333" s="90" t="s">
        <v>206</v>
      </c>
      <c r="AR333" s="90" t="s">
        <v>206</v>
      </c>
      <c r="AS333" s="90" t="s">
        <v>206</v>
      </c>
      <c r="AT333" s="90" t="s">
        <v>206</v>
      </c>
      <c r="AU333" s="30"/>
      <c r="AV333" s="90" t="s">
        <v>206</v>
      </c>
      <c r="AW333" s="90" t="s">
        <v>206</v>
      </c>
      <c r="AX333" s="90" t="s">
        <v>206</v>
      </c>
      <c r="AY333" s="90" t="s">
        <v>206</v>
      </c>
      <c r="BA333" s="90" t="s">
        <v>206</v>
      </c>
      <c r="BB333" s="10">
        <f t="shared" si="583"/>
        <v>-7.3529411764705621E-3</v>
      </c>
      <c r="BC333" s="10">
        <f t="shared" si="583"/>
        <v>-7.3529411764705621E-3</v>
      </c>
      <c r="BD333" s="10">
        <f t="shared" si="583"/>
        <v>-7.3529411764705621E-3</v>
      </c>
      <c r="BF333" s="10">
        <v>0</v>
      </c>
      <c r="BG333" s="10">
        <v>-0.15216049382716057</v>
      </c>
      <c r="BH333" s="10">
        <v>-0.15216049382716057</v>
      </c>
      <c r="BI333" s="10">
        <v>-0.15216049382716057</v>
      </c>
      <c r="BK333" s="10">
        <v>-0.15216049382716057</v>
      </c>
      <c r="BL333" s="178">
        <v>0</v>
      </c>
      <c r="BM333" s="10">
        <v>0</v>
      </c>
      <c r="BN333" s="10">
        <v>-9.4102657444484872E-2</v>
      </c>
    </row>
    <row r="334" spans="2:66" outlineLevel="2" x14ac:dyDescent="0.35">
      <c r="B334" s="2" t="s">
        <v>23</v>
      </c>
      <c r="C334" s="90" t="s">
        <v>206</v>
      </c>
      <c r="D334" s="90" t="s">
        <v>206</v>
      </c>
      <c r="E334" s="90" t="s">
        <v>206</v>
      </c>
      <c r="F334" s="90" t="s">
        <v>206</v>
      </c>
      <c r="G334" s="30"/>
      <c r="H334" s="90" t="s">
        <v>206</v>
      </c>
      <c r="I334" s="90" t="s">
        <v>206</v>
      </c>
      <c r="J334" s="90" t="s">
        <v>206</v>
      </c>
      <c r="K334" s="90" t="s">
        <v>206</v>
      </c>
      <c r="L334" s="30"/>
      <c r="M334" s="90" t="s">
        <v>206</v>
      </c>
      <c r="N334" s="90" t="s">
        <v>206</v>
      </c>
      <c r="O334" s="90" t="s">
        <v>206</v>
      </c>
      <c r="P334" s="90" t="s">
        <v>206</v>
      </c>
      <c r="Q334" s="30"/>
      <c r="R334" s="90" t="s">
        <v>206</v>
      </c>
      <c r="S334" s="90" t="s">
        <v>206</v>
      </c>
      <c r="T334" s="90" t="s">
        <v>206</v>
      </c>
      <c r="U334" s="90" t="s">
        <v>206</v>
      </c>
      <c r="V334" s="30"/>
      <c r="W334" s="90" t="s">
        <v>206</v>
      </c>
      <c r="X334" s="90" t="s">
        <v>206</v>
      </c>
      <c r="Y334" s="90" t="s">
        <v>206</v>
      </c>
      <c r="Z334" s="90" t="s">
        <v>206</v>
      </c>
      <c r="AA334" s="30"/>
      <c r="AB334" s="90" t="s">
        <v>206</v>
      </c>
      <c r="AC334" s="90" t="s">
        <v>206</v>
      </c>
      <c r="AD334" s="90" t="s">
        <v>206</v>
      </c>
      <c r="AE334" s="90" t="s">
        <v>206</v>
      </c>
      <c r="AF334" s="30"/>
      <c r="AG334" s="90" t="s">
        <v>206</v>
      </c>
      <c r="AH334" s="90" t="s">
        <v>206</v>
      </c>
      <c r="AI334" s="90" t="s">
        <v>206</v>
      </c>
      <c r="AJ334" s="90" t="s">
        <v>206</v>
      </c>
      <c r="AK334" s="30"/>
      <c r="AL334" s="90" t="s">
        <v>206</v>
      </c>
      <c r="AM334" s="90" t="s">
        <v>206</v>
      </c>
      <c r="AN334" s="90" t="s">
        <v>206</v>
      </c>
      <c r="AO334" s="90" t="s">
        <v>206</v>
      </c>
      <c r="AP334" s="30"/>
      <c r="AQ334" s="90" t="s">
        <v>206</v>
      </c>
      <c r="AR334" s="90" t="s">
        <v>206</v>
      </c>
      <c r="AS334" s="90" t="s">
        <v>206</v>
      </c>
      <c r="AT334" s="90" t="s">
        <v>206</v>
      </c>
      <c r="AU334" s="30"/>
      <c r="AV334" s="90" t="s">
        <v>206</v>
      </c>
      <c r="AW334" s="90" t="s">
        <v>206</v>
      </c>
      <c r="AX334" s="90" t="s">
        <v>206</v>
      </c>
      <c r="AY334" s="90" t="s">
        <v>206</v>
      </c>
      <c r="BA334" s="90" t="s">
        <v>206</v>
      </c>
      <c r="BB334" s="90" t="s">
        <v>206</v>
      </c>
      <c r="BC334" s="10">
        <f>BC300/AX300-1</f>
        <v>0</v>
      </c>
      <c r="BD334" s="10">
        <f>BD300/AY300-1</f>
        <v>0</v>
      </c>
      <c r="BF334" s="10">
        <v>0</v>
      </c>
      <c r="BG334" s="10">
        <v>0</v>
      </c>
      <c r="BH334" s="54" t="s">
        <v>206</v>
      </c>
      <c r="BI334" s="90" t="s">
        <v>206</v>
      </c>
      <c r="BK334" s="90" t="s">
        <v>206</v>
      </c>
      <c r="BL334" s="179" t="s">
        <v>206</v>
      </c>
      <c r="BM334" s="90" t="s">
        <v>206</v>
      </c>
      <c r="BN334" s="90" t="s">
        <v>206</v>
      </c>
    </row>
    <row r="335" spans="2:66" outlineLevel="2" x14ac:dyDescent="0.35">
      <c r="B335" s="52" t="s">
        <v>250</v>
      </c>
      <c r="C335" s="90" t="s">
        <v>206</v>
      </c>
      <c r="D335" s="90" t="s">
        <v>206</v>
      </c>
      <c r="E335" s="90" t="s">
        <v>206</v>
      </c>
      <c r="F335" s="90" t="s">
        <v>206</v>
      </c>
      <c r="G335" s="30"/>
      <c r="H335" s="90" t="s">
        <v>206</v>
      </c>
      <c r="I335" s="90" t="s">
        <v>206</v>
      </c>
      <c r="J335" s="90" t="s">
        <v>206</v>
      </c>
      <c r="K335" s="90" t="s">
        <v>206</v>
      </c>
      <c r="L335" s="30"/>
      <c r="M335" s="90" t="s">
        <v>206</v>
      </c>
      <c r="N335" s="90" t="s">
        <v>206</v>
      </c>
      <c r="O335" s="90" t="s">
        <v>206</v>
      </c>
      <c r="P335" s="90" t="s">
        <v>206</v>
      </c>
      <c r="Q335" s="30"/>
      <c r="R335" s="90" t="s">
        <v>206</v>
      </c>
      <c r="S335" s="90" t="s">
        <v>206</v>
      </c>
      <c r="T335" s="90" t="s">
        <v>206</v>
      </c>
      <c r="U335" s="90" t="s">
        <v>206</v>
      </c>
      <c r="V335" s="30"/>
      <c r="W335" s="90" t="s">
        <v>206</v>
      </c>
      <c r="X335" s="90" t="s">
        <v>206</v>
      </c>
      <c r="Y335" s="90" t="s">
        <v>206</v>
      </c>
      <c r="Z335" s="90" t="s">
        <v>206</v>
      </c>
      <c r="AA335" s="30"/>
      <c r="AB335" s="90" t="s">
        <v>206</v>
      </c>
      <c r="AC335" s="90" t="s">
        <v>206</v>
      </c>
      <c r="AD335" s="90" t="s">
        <v>206</v>
      </c>
      <c r="AE335" s="90" t="s">
        <v>206</v>
      </c>
      <c r="AF335" s="30"/>
      <c r="AG335" s="90" t="s">
        <v>206</v>
      </c>
      <c r="AH335" s="90" t="s">
        <v>206</v>
      </c>
      <c r="AI335" s="90" t="s">
        <v>206</v>
      </c>
      <c r="AJ335" s="90" t="s">
        <v>206</v>
      </c>
      <c r="AK335" s="30"/>
      <c r="AL335" s="90" t="s">
        <v>206</v>
      </c>
      <c r="AM335" s="90" t="s">
        <v>206</v>
      </c>
      <c r="AN335" s="90" t="s">
        <v>206</v>
      </c>
      <c r="AO335" s="90" t="s">
        <v>206</v>
      </c>
      <c r="AP335" s="30"/>
      <c r="AQ335" s="90" t="s">
        <v>206</v>
      </c>
      <c r="AR335" s="90" t="s">
        <v>206</v>
      </c>
      <c r="AS335" s="90" t="s">
        <v>206</v>
      </c>
      <c r="AT335" s="90" t="s">
        <v>206</v>
      </c>
      <c r="AU335" s="30"/>
      <c r="AV335" s="90" t="s">
        <v>206</v>
      </c>
      <c r="AW335" s="90" t="s">
        <v>206</v>
      </c>
      <c r="AX335" s="90" t="s">
        <v>206</v>
      </c>
      <c r="AY335" s="90" t="s">
        <v>206</v>
      </c>
      <c r="BA335" s="90" t="s">
        <v>206</v>
      </c>
      <c r="BB335" s="90" t="s">
        <v>206</v>
      </c>
      <c r="BC335" s="90" t="s">
        <v>206</v>
      </c>
      <c r="BD335" s="90" t="s">
        <v>206</v>
      </c>
      <c r="BF335" s="10">
        <v>0</v>
      </c>
      <c r="BG335" s="10">
        <v>0</v>
      </c>
      <c r="BH335" s="10">
        <v>0</v>
      </c>
      <c r="BI335" s="10">
        <v>0</v>
      </c>
      <c r="BK335" s="10">
        <v>0</v>
      </c>
      <c r="BL335" s="178">
        <v>0</v>
      </c>
      <c r="BM335" s="10">
        <v>0</v>
      </c>
      <c r="BN335" s="10">
        <v>0</v>
      </c>
    </row>
    <row r="336" spans="2:66" outlineLevel="2" x14ac:dyDescent="0.35">
      <c r="B336" s="52" t="s">
        <v>281</v>
      </c>
      <c r="C336" s="90" t="s">
        <v>206</v>
      </c>
      <c r="D336" s="90" t="s">
        <v>206</v>
      </c>
      <c r="E336" s="90" t="s">
        <v>206</v>
      </c>
      <c r="F336" s="90" t="s">
        <v>206</v>
      </c>
      <c r="G336" s="30"/>
      <c r="H336" s="90" t="s">
        <v>206</v>
      </c>
      <c r="I336" s="90" t="s">
        <v>206</v>
      </c>
      <c r="J336" s="90" t="s">
        <v>206</v>
      </c>
      <c r="K336" s="90" t="s">
        <v>206</v>
      </c>
      <c r="L336" s="30"/>
      <c r="M336" s="90" t="s">
        <v>206</v>
      </c>
      <c r="N336" s="90" t="s">
        <v>206</v>
      </c>
      <c r="O336" s="90" t="s">
        <v>206</v>
      </c>
      <c r="P336" s="90" t="s">
        <v>206</v>
      </c>
      <c r="Q336" s="30"/>
      <c r="R336" s="90" t="s">
        <v>206</v>
      </c>
      <c r="S336" s="90" t="s">
        <v>206</v>
      </c>
      <c r="T336" s="90" t="s">
        <v>206</v>
      </c>
      <c r="U336" s="90" t="s">
        <v>206</v>
      </c>
      <c r="V336" s="30"/>
      <c r="W336" s="90" t="s">
        <v>206</v>
      </c>
      <c r="X336" s="90" t="s">
        <v>206</v>
      </c>
      <c r="Y336" s="90" t="s">
        <v>206</v>
      </c>
      <c r="Z336" s="90" t="s">
        <v>206</v>
      </c>
      <c r="AA336" s="30"/>
      <c r="AB336" s="90" t="s">
        <v>206</v>
      </c>
      <c r="AC336" s="90" t="s">
        <v>206</v>
      </c>
      <c r="AD336" s="90" t="s">
        <v>206</v>
      </c>
      <c r="AE336" s="90" t="s">
        <v>206</v>
      </c>
      <c r="AF336" s="30"/>
      <c r="AG336" s="90" t="s">
        <v>206</v>
      </c>
      <c r="AH336" s="90" t="s">
        <v>206</v>
      </c>
      <c r="AI336" s="90" t="s">
        <v>206</v>
      </c>
      <c r="AJ336" s="90" t="s">
        <v>206</v>
      </c>
      <c r="AK336" s="30"/>
      <c r="AL336" s="90" t="s">
        <v>206</v>
      </c>
      <c r="AM336" s="90" t="s">
        <v>206</v>
      </c>
      <c r="AN336" s="90" t="s">
        <v>206</v>
      </c>
      <c r="AO336" s="90" t="s">
        <v>206</v>
      </c>
      <c r="AP336" s="30"/>
      <c r="AQ336" s="90" t="s">
        <v>206</v>
      </c>
      <c r="AR336" s="90" t="s">
        <v>206</v>
      </c>
      <c r="AS336" s="90" t="s">
        <v>206</v>
      </c>
      <c r="AT336" s="90" t="s">
        <v>206</v>
      </c>
      <c r="AU336" s="30"/>
      <c r="AV336" s="90" t="s">
        <v>206</v>
      </c>
      <c r="AW336" s="90" t="s">
        <v>206</v>
      </c>
      <c r="AX336" s="90" t="s">
        <v>206</v>
      </c>
      <c r="AY336" s="90" t="s">
        <v>206</v>
      </c>
      <c r="BA336" s="90" t="s">
        <v>206</v>
      </c>
      <c r="BB336" s="90" t="s">
        <v>206</v>
      </c>
      <c r="BC336" s="90" t="s">
        <v>206</v>
      </c>
      <c r="BD336" s="90" t="s">
        <v>206</v>
      </c>
      <c r="BF336" s="90" t="s">
        <v>206</v>
      </c>
      <c r="BG336" s="90" t="s">
        <v>206</v>
      </c>
      <c r="BH336" s="90" t="s">
        <v>206</v>
      </c>
      <c r="BI336" s="90" t="s">
        <v>206</v>
      </c>
      <c r="BK336" s="90" t="s">
        <v>206</v>
      </c>
      <c r="BL336" s="90" t="s">
        <v>206</v>
      </c>
      <c r="BM336" s="90" t="s">
        <v>206</v>
      </c>
      <c r="BN336" s="90" t="s">
        <v>206</v>
      </c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N120"/>
  <sheetViews>
    <sheetView showGridLines="0" zoomScale="101" zoomScaleNormal="100" workbookViewId="0">
      <pane xSplit="2" ySplit="2" topLeftCell="BB3" activePane="bottomRight" state="frozen"/>
      <selection pane="topRight" activeCell="C1" sqref="C1"/>
      <selection pane="bottomLeft" activeCell="A3" sqref="A3"/>
      <selection pane="bottomRight" activeCell="BM12" sqref="BM12"/>
    </sheetView>
  </sheetViews>
  <sheetFormatPr defaultRowHeight="14.5" outlineLevelRow="1" outlineLevelCol="1" x14ac:dyDescent="0.35"/>
  <cols>
    <col min="1" max="1" width="3" customWidth="1"/>
    <col min="2" max="2" width="19.81640625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8" max="61" width="8.81640625" outlineLevel="1"/>
  </cols>
  <sheetData>
    <row r="1" spans="2:66" x14ac:dyDescent="0.35">
      <c r="B1" s="34" t="s">
        <v>205</v>
      </c>
      <c r="BB1" s="79"/>
    </row>
    <row r="2" spans="2:66" s="40" customFormat="1" x14ac:dyDescent="0.35">
      <c r="C2" s="103" t="s">
        <v>35</v>
      </c>
      <c r="D2" s="41" t="s">
        <v>36</v>
      </c>
      <c r="E2" s="41" t="s">
        <v>37</v>
      </c>
      <c r="F2" s="41" t="s">
        <v>38</v>
      </c>
      <c r="G2" s="41"/>
      <c r="H2" s="103" t="s">
        <v>39</v>
      </c>
      <c r="I2" s="103" t="s">
        <v>40</v>
      </c>
      <c r="J2" s="103" t="s">
        <v>41</v>
      </c>
      <c r="K2" s="103" t="s">
        <v>42</v>
      </c>
      <c r="M2" s="41" t="s">
        <v>43</v>
      </c>
      <c r="N2" s="41" t="s">
        <v>44</v>
      </c>
      <c r="O2" s="41" t="s">
        <v>45</v>
      </c>
      <c r="P2" s="41" t="s">
        <v>46</v>
      </c>
      <c r="R2" s="41" t="s">
        <v>47</v>
      </c>
      <c r="S2" s="41" t="s">
        <v>48</v>
      </c>
      <c r="T2" s="41" t="s">
        <v>49</v>
      </c>
      <c r="U2" s="41" t="s">
        <v>50</v>
      </c>
      <c r="W2" s="41" t="s">
        <v>51</v>
      </c>
      <c r="X2" s="41" t="s">
        <v>52</v>
      </c>
      <c r="Y2" s="41" t="s">
        <v>53</v>
      </c>
      <c r="Z2" s="41" t="s">
        <v>54</v>
      </c>
      <c r="AB2" s="41" t="s">
        <v>55</v>
      </c>
      <c r="AC2" s="41" t="s">
        <v>58</v>
      </c>
      <c r="AD2" s="41" t="s">
        <v>59</v>
      </c>
      <c r="AE2" s="41" t="s">
        <v>60</v>
      </c>
      <c r="AG2" s="41" t="s">
        <v>61</v>
      </c>
      <c r="AH2" s="41" t="s">
        <v>56</v>
      </c>
      <c r="AI2" s="41" t="s">
        <v>62</v>
      </c>
      <c r="AJ2" s="41" t="s">
        <v>63</v>
      </c>
      <c r="AL2" s="41" t="s">
        <v>64</v>
      </c>
      <c r="AM2" s="41" t="s">
        <v>65</v>
      </c>
      <c r="AN2" s="41" t="s">
        <v>57</v>
      </c>
      <c r="AO2" s="41" t="s">
        <v>66</v>
      </c>
      <c r="AQ2" s="41" t="s">
        <v>67</v>
      </c>
      <c r="AR2" s="41" t="s">
        <v>68</v>
      </c>
      <c r="AS2" s="41" t="s">
        <v>69</v>
      </c>
      <c r="AT2" s="41" t="s">
        <v>70</v>
      </c>
      <c r="AV2" s="41" t="s">
        <v>71</v>
      </c>
      <c r="AW2" s="41" t="s">
        <v>72</v>
      </c>
      <c r="AX2" s="41" t="s">
        <v>73</v>
      </c>
      <c r="AY2" s="41" t="s">
        <v>74</v>
      </c>
      <c r="BA2" s="103" t="s">
        <v>249</v>
      </c>
      <c r="BB2" s="103" t="s">
        <v>252</v>
      </c>
      <c r="BC2" s="103" t="s">
        <v>253</v>
      </c>
      <c r="BD2" s="103" t="s">
        <v>254</v>
      </c>
      <c r="BF2" s="103" t="s">
        <v>258</v>
      </c>
      <c r="BG2" s="103" t="s">
        <v>259</v>
      </c>
      <c r="BH2" s="103" t="s">
        <v>263</v>
      </c>
      <c r="BI2" s="155" t="s">
        <v>271</v>
      </c>
      <c r="BK2" s="41" t="s">
        <v>274</v>
      </c>
      <c r="BL2" s="103" t="s">
        <v>277</v>
      </c>
      <c r="BM2" s="103" t="s">
        <v>279</v>
      </c>
      <c r="BN2" s="103" t="s">
        <v>283</v>
      </c>
    </row>
    <row r="3" spans="2:66" x14ac:dyDescent="0.35">
      <c r="B3" s="4" t="s">
        <v>0</v>
      </c>
      <c r="C3" s="5">
        <v>99227</v>
      </c>
      <c r="D3" s="5">
        <f t="shared" ref="D3:F3" si="0">SUM(D4:D11)</f>
        <v>104605</v>
      </c>
      <c r="E3" s="5">
        <f t="shared" si="0"/>
        <v>110363</v>
      </c>
      <c r="F3" s="5">
        <f t="shared" si="0"/>
        <v>118009</v>
      </c>
      <c r="G3" s="30"/>
      <c r="H3" s="5">
        <f>SUM(H4:H11)</f>
        <v>122996</v>
      </c>
      <c r="I3" s="5">
        <f t="shared" ref="I3:K3" si="1">SUM(I4:I11)</f>
        <v>130586</v>
      </c>
      <c r="J3" s="5">
        <f t="shared" si="1"/>
        <v>136306</v>
      </c>
      <c r="K3" s="5">
        <f t="shared" si="1"/>
        <v>142507</v>
      </c>
      <c r="L3" s="30"/>
      <c r="M3" s="5">
        <f>SUM(M4:M11)</f>
        <v>148290</v>
      </c>
      <c r="N3" s="5">
        <f t="shared" ref="N3:P3" si="2">SUM(N4:N11)</f>
        <v>161446</v>
      </c>
      <c r="O3" s="5">
        <f t="shared" si="2"/>
        <v>166657.99999999997</v>
      </c>
      <c r="P3" s="5">
        <f t="shared" si="2"/>
        <v>224211</v>
      </c>
      <c r="Q3" s="30"/>
      <c r="R3" s="5">
        <f>SUM(R4:R11)</f>
        <v>230593.00000000003</v>
      </c>
      <c r="S3" s="5">
        <f t="shared" ref="S3:U3" si="3">SUM(S4:S11)</f>
        <v>255762.00000000003</v>
      </c>
      <c r="T3" s="5">
        <f t="shared" si="3"/>
        <v>260318</v>
      </c>
      <c r="U3" s="5">
        <f t="shared" si="3"/>
        <v>287818</v>
      </c>
      <c r="V3" s="30"/>
      <c r="W3" s="5">
        <f>SUM(W4:W11)</f>
        <v>296574</v>
      </c>
      <c r="X3" s="5">
        <f t="shared" ref="X3:Z3" si="4">SUM(X4:X11)</f>
        <v>299412</v>
      </c>
      <c r="Y3" s="5">
        <f t="shared" si="4"/>
        <v>307501</v>
      </c>
      <c r="Z3" s="5">
        <f t="shared" si="4"/>
        <v>321818</v>
      </c>
      <c r="AA3" s="30"/>
      <c r="AB3" s="5">
        <f>SUM(AB4:AB11)</f>
        <v>315565</v>
      </c>
      <c r="AC3" s="5">
        <f t="shared" ref="AC3:AE3" si="5">SUM(AC4:AC11)</f>
        <v>322552</v>
      </c>
      <c r="AD3" s="5">
        <f t="shared" si="5"/>
        <v>326093</v>
      </c>
      <c r="AE3" s="5">
        <f t="shared" si="5"/>
        <v>343537</v>
      </c>
      <c r="AF3" s="30"/>
      <c r="AG3" s="5">
        <f>SUM(AG4:AG11)</f>
        <v>353969.5</v>
      </c>
      <c r="AH3" s="5">
        <f t="shared" ref="AH3:AJ3" si="6">SUM(AH4:AH11)</f>
        <v>383367.5</v>
      </c>
      <c r="AI3" s="5">
        <f t="shared" si="6"/>
        <v>395455.5</v>
      </c>
      <c r="AJ3" s="5">
        <f t="shared" si="6"/>
        <v>434049.97</v>
      </c>
      <c r="AK3" s="30"/>
      <c r="AL3" s="5">
        <f>SUM(AL4:AL11)</f>
        <v>454462.96</v>
      </c>
      <c r="AM3" s="5">
        <f t="shared" ref="AM3:AO3" si="7">SUM(AM4:AM11)</f>
        <v>501547.96</v>
      </c>
      <c r="AN3" s="5">
        <f t="shared" si="7"/>
        <v>515410.96</v>
      </c>
      <c r="AO3" s="5">
        <f t="shared" si="7"/>
        <v>588561.96</v>
      </c>
      <c r="AP3" s="30"/>
      <c r="AQ3" s="5">
        <f>SUM(AQ4:AQ11)</f>
        <v>605506.97</v>
      </c>
      <c r="AR3" s="5">
        <f t="shared" ref="AR3:AT3" si="8">SUM(AR4:AR11)</f>
        <v>672198.97</v>
      </c>
      <c r="AS3" s="5">
        <f t="shared" si="8"/>
        <v>681121.97</v>
      </c>
      <c r="AT3" s="5">
        <f t="shared" si="8"/>
        <v>722509.97</v>
      </c>
      <c r="AU3" s="30"/>
      <c r="AV3" s="5">
        <f>SUM(AV4:AV11)</f>
        <v>747708.98</v>
      </c>
      <c r="AW3" s="5">
        <f t="shared" ref="AW3:AY3" si="9">SUM(AW4:AW11)</f>
        <v>778407.99</v>
      </c>
      <c r="AX3" s="5">
        <f t="shared" si="9"/>
        <v>798814</v>
      </c>
      <c r="AY3" s="5">
        <f t="shared" si="9"/>
        <v>843473.00000000012</v>
      </c>
      <c r="BA3" s="5">
        <f>SUM(BA4:BA11)</f>
        <v>854998</v>
      </c>
      <c r="BB3" s="5">
        <f>SUM(BB4:BB11)</f>
        <v>872686</v>
      </c>
      <c r="BC3" s="5">
        <f>SUM(BC4:BC11)</f>
        <v>887958</v>
      </c>
      <c r="BD3" s="5">
        <f>SUM(BD4:BD11)</f>
        <v>920724</v>
      </c>
      <c r="BF3" s="5">
        <v>913909</v>
      </c>
      <c r="BG3" s="5">
        <v>933695</v>
      </c>
      <c r="BH3" s="5">
        <v>939930</v>
      </c>
      <c r="BI3" s="5">
        <v>1000611</v>
      </c>
      <c r="BK3" s="5">
        <v>1000873</v>
      </c>
      <c r="BL3" s="5">
        <v>1034187</v>
      </c>
      <c r="BM3" s="5">
        <v>1035354</v>
      </c>
      <c r="BN3" s="5">
        <v>1091320</v>
      </c>
    </row>
    <row r="4" spans="2:66" outlineLevel="1" x14ac:dyDescent="0.35">
      <c r="B4" s="52" t="s">
        <v>255</v>
      </c>
      <c r="C4" s="91">
        <v>81220</v>
      </c>
      <c r="D4" s="91">
        <v>86272</v>
      </c>
      <c r="E4" s="91">
        <v>91531</v>
      </c>
      <c r="F4" s="91">
        <v>96846</v>
      </c>
      <c r="G4" s="30"/>
      <c r="H4" s="91">
        <v>100368</v>
      </c>
      <c r="I4" s="91">
        <v>105276</v>
      </c>
      <c r="J4" s="91">
        <v>109179</v>
      </c>
      <c r="K4" s="91">
        <v>113524</v>
      </c>
      <c r="L4" s="30"/>
      <c r="M4" s="91">
        <v>117614</v>
      </c>
      <c r="N4" s="91">
        <v>126100</v>
      </c>
      <c r="O4" s="91">
        <v>130495.99999999999</v>
      </c>
      <c r="P4" s="91">
        <v>143862</v>
      </c>
      <c r="Q4" s="30"/>
      <c r="R4" s="91">
        <v>147528.00000000003</v>
      </c>
      <c r="S4" s="91">
        <v>158451.00000000003</v>
      </c>
      <c r="T4" s="91">
        <v>160950</v>
      </c>
      <c r="U4" s="91">
        <v>175974.99999999997</v>
      </c>
      <c r="V4" s="30"/>
      <c r="W4" s="91">
        <v>181072</v>
      </c>
      <c r="X4" s="91">
        <v>182824</v>
      </c>
      <c r="Y4" s="91">
        <v>188067</v>
      </c>
      <c r="Z4" s="91">
        <v>197861</v>
      </c>
      <c r="AA4" s="30"/>
      <c r="AB4" s="91">
        <v>197646.00000000003</v>
      </c>
      <c r="AC4" s="91">
        <v>201165.00000000003</v>
      </c>
      <c r="AD4" s="91">
        <v>203803</v>
      </c>
      <c r="AE4" s="91">
        <v>212005</v>
      </c>
      <c r="AF4" s="30"/>
      <c r="AG4" s="91">
        <v>217430</v>
      </c>
      <c r="AH4" s="91">
        <v>230192.99999999997</v>
      </c>
      <c r="AI4" s="91">
        <v>235846</v>
      </c>
      <c r="AJ4" s="91">
        <v>252322</v>
      </c>
      <c r="AK4" s="30"/>
      <c r="AL4" s="91">
        <v>259690</v>
      </c>
      <c r="AM4" s="91">
        <v>280010</v>
      </c>
      <c r="AN4" s="91">
        <v>288065</v>
      </c>
      <c r="AO4" s="91">
        <v>322316.99999999994</v>
      </c>
      <c r="AP4" s="30"/>
      <c r="AQ4" s="91">
        <v>327121.99999999994</v>
      </c>
      <c r="AR4" s="91">
        <v>358914.99999999994</v>
      </c>
      <c r="AS4" s="91">
        <v>367396.99999999994</v>
      </c>
      <c r="AT4" s="91">
        <v>389707.99999999994</v>
      </c>
      <c r="AU4" s="30"/>
      <c r="AV4" s="91">
        <v>403857.99999999994</v>
      </c>
      <c r="AW4" s="91">
        <v>416318.00000000006</v>
      </c>
      <c r="AX4" s="91">
        <v>435735</v>
      </c>
      <c r="AY4" s="91">
        <v>461316.00000000006</v>
      </c>
      <c r="BA4" s="91">
        <v>467078.00000000006</v>
      </c>
      <c r="BB4" s="91">
        <v>473762</v>
      </c>
      <c r="BC4" s="91">
        <v>487217.99999999994</v>
      </c>
      <c r="BD4" s="91">
        <v>509070.99999999994</v>
      </c>
      <c r="BF4" s="91">
        <v>510731</v>
      </c>
      <c r="BG4" s="91">
        <v>520796.00000000006</v>
      </c>
      <c r="BH4" s="91">
        <v>526785</v>
      </c>
      <c r="BI4" s="91">
        <v>562274</v>
      </c>
      <c r="BK4" s="91">
        <v>561049</v>
      </c>
      <c r="BL4" s="91">
        <v>582159</v>
      </c>
      <c r="BM4" s="91">
        <v>584928</v>
      </c>
      <c r="BN4" s="91">
        <v>616703</v>
      </c>
    </row>
    <row r="5" spans="2:66" outlineLevel="1" x14ac:dyDescent="0.35">
      <c r="B5" s="67" t="s">
        <v>30</v>
      </c>
      <c r="C5" s="91">
        <v>17821</v>
      </c>
      <c r="D5" s="91">
        <v>18147</v>
      </c>
      <c r="E5" s="91">
        <v>18646</v>
      </c>
      <c r="F5" s="91">
        <v>20877</v>
      </c>
      <c r="G5" s="30"/>
      <c r="H5" s="91">
        <v>22342</v>
      </c>
      <c r="I5" s="91">
        <v>24826</v>
      </c>
      <c r="J5" s="91">
        <v>26544</v>
      </c>
      <c r="K5" s="91">
        <v>27833</v>
      </c>
      <c r="L5" s="30"/>
      <c r="M5" s="91">
        <v>28890</v>
      </c>
      <c r="N5" s="91">
        <v>32900</v>
      </c>
      <c r="O5" s="91">
        <v>33007.999999999993</v>
      </c>
      <c r="P5" s="91">
        <v>38084</v>
      </c>
      <c r="Q5" s="30"/>
      <c r="R5" s="91">
        <v>39473</v>
      </c>
      <c r="S5" s="91">
        <v>45940.000000000007</v>
      </c>
      <c r="T5" s="91">
        <v>45303</v>
      </c>
      <c r="U5" s="91">
        <v>50071</v>
      </c>
      <c r="V5" s="30"/>
      <c r="W5" s="91">
        <v>51449</v>
      </c>
      <c r="X5" s="91">
        <v>51736.999999999993</v>
      </c>
      <c r="Y5" s="91">
        <v>53919</v>
      </c>
      <c r="Z5" s="91">
        <v>55769.000000000007</v>
      </c>
      <c r="AA5" s="30"/>
      <c r="AB5" s="91">
        <v>56340.999999999993</v>
      </c>
      <c r="AC5" s="91">
        <v>57434</v>
      </c>
      <c r="AD5" s="91">
        <v>57192.000000000007</v>
      </c>
      <c r="AE5" s="91">
        <v>59467</v>
      </c>
      <c r="AF5" s="30"/>
      <c r="AG5" s="91">
        <v>60030.5</v>
      </c>
      <c r="AH5" s="91">
        <v>66030.5</v>
      </c>
      <c r="AI5" s="91">
        <v>66155.5</v>
      </c>
      <c r="AJ5" s="91">
        <v>71957.97</v>
      </c>
      <c r="AK5" s="30"/>
      <c r="AL5" s="91">
        <v>74384.960000000006</v>
      </c>
      <c r="AM5" s="91">
        <v>81741.960000000006</v>
      </c>
      <c r="AN5" s="91">
        <v>81820.960000000006</v>
      </c>
      <c r="AO5" s="91">
        <v>90606.96</v>
      </c>
      <c r="AP5" s="30"/>
      <c r="AQ5" s="91">
        <v>91775.970000000016</v>
      </c>
      <c r="AR5" s="91">
        <v>102248.97</v>
      </c>
      <c r="AS5" s="91">
        <v>101237.96999999999</v>
      </c>
      <c r="AT5" s="91">
        <v>105374.96999999999</v>
      </c>
      <c r="AU5" s="30"/>
      <c r="AV5" s="91">
        <v>106440.98</v>
      </c>
      <c r="AW5" s="91">
        <v>111511.98999999999</v>
      </c>
      <c r="AX5" s="91">
        <v>109148</v>
      </c>
      <c r="AY5" s="91">
        <v>114496.00000000001</v>
      </c>
      <c r="BA5" s="91">
        <v>115379</v>
      </c>
      <c r="BB5" s="91">
        <v>117761</v>
      </c>
      <c r="BC5" s="91">
        <v>116729.00000000001</v>
      </c>
      <c r="BD5" s="91">
        <v>120424</v>
      </c>
      <c r="BF5" s="91">
        <v>120064</v>
      </c>
      <c r="BG5" s="91">
        <v>121917.99999999999</v>
      </c>
      <c r="BH5" s="91">
        <v>121371.00000000001</v>
      </c>
      <c r="BI5" s="91">
        <v>127243</v>
      </c>
      <c r="BK5" s="91">
        <v>127650</v>
      </c>
      <c r="BL5" s="91">
        <v>130072</v>
      </c>
      <c r="BM5" s="91">
        <v>126353.00000000001</v>
      </c>
      <c r="BN5" s="91">
        <v>134004</v>
      </c>
    </row>
    <row r="6" spans="2:66" outlineLevel="1" x14ac:dyDescent="0.35">
      <c r="B6" s="30" t="s">
        <v>31</v>
      </c>
      <c r="C6" s="91">
        <v>0</v>
      </c>
      <c r="D6" s="91">
        <v>0</v>
      </c>
      <c r="E6" s="91">
        <v>0</v>
      </c>
      <c r="F6" s="91">
        <v>0</v>
      </c>
      <c r="G6" s="30"/>
      <c r="H6" s="91">
        <v>0</v>
      </c>
      <c r="I6" s="91">
        <v>0</v>
      </c>
      <c r="J6" s="91">
        <v>0</v>
      </c>
      <c r="K6" s="91">
        <v>0</v>
      </c>
      <c r="L6" s="30"/>
      <c r="M6" s="91">
        <v>0</v>
      </c>
      <c r="N6" s="91">
        <v>0</v>
      </c>
      <c r="O6" s="91">
        <v>0</v>
      </c>
      <c r="P6" s="91">
        <v>34285</v>
      </c>
      <c r="Q6" s="30"/>
      <c r="R6" s="91">
        <v>34800</v>
      </c>
      <c r="S6" s="91">
        <v>39717</v>
      </c>
      <c r="T6" s="91">
        <v>40750</v>
      </c>
      <c r="U6" s="91">
        <v>43528.000000000007</v>
      </c>
      <c r="V6" s="30"/>
      <c r="W6" s="91">
        <v>45408</v>
      </c>
      <c r="X6" s="91">
        <v>45593.999999999993</v>
      </c>
      <c r="Y6" s="91">
        <v>46423</v>
      </c>
      <c r="Z6" s="91">
        <v>48245.000000000007</v>
      </c>
      <c r="AA6" s="30"/>
      <c r="AB6" s="91">
        <v>48618</v>
      </c>
      <c r="AC6" s="91">
        <v>50058</v>
      </c>
      <c r="AD6" s="91">
        <v>49056</v>
      </c>
      <c r="AE6" s="91">
        <v>51029</v>
      </c>
      <c r="AF6" s="30"/>
      <c r="AG6" s="91">
        <v>52100</v>
      </c>
      <c r="AH6" s="91">
        <v>57111.000000000007</v>
      </c>
      <c r="AI6" s="91">
        <v>57871</v>
      </c>
      <c r="AJ6" s="91">
        <v>63890</v>
      </c>
      <c r="AK6" s="30"/>
      <c r="AL6" s="91">
        <v>65291</v>
      </c>
      <c r="AM6" s="91">
        <v>70679</v>
      </c>
      <c r="AN6" s="91">
        <v>70262.999999999985</v>
      </c>
      <c r="AO6" s="91">
        <v>80234</v>
      </c>
      <c r="AP6" s="30"/>
      <c r="AQ6" s="91">
        <v>82303</v>
      </c>
      <c r="AR6" s="91">
        <v>89940</v>
      </c>
      <c r="AS6" s="91">
        <v>87303</v>
      </c>
      <c r="AT6" s="91">
        <v>89636</v>
      </c>
      <c r="AU6" s="30"/>
      <c r="AV6" s="91">
        <v>90377</v>
      </c>
      <c r="AW6" s="91">
        <v>96694</v>
      </c>
      <c r="AX6" s="91">
        <v>95193.999999999985</v>
      </c>
      <c r="AY6" s="91">
        <v>99735.999999999985</v>
      </c>
      <c r="BA6" s="91">
        <v>100482</v>
      </c>
      <c r="BB6" s="91">
        <v>104820</v>
      </c>
      <c r="BC6" s="91">
        <v>103821</v>
      </c>
      <c r="BD6" s="91">
        <v>105672.99999999999</v>
      </c>
      <c r="BF6" s="91">
        <v>102934</v>
      </c>
      <c r="BG6" s="91">
        <v>106628.99999999999</v>
      </c>
      <c r="BH6" s="91">
        <v>105588.99999999999</v>
      </c>
      <c r="BI6" s="91">
        <v>110648.99999999999</v>
      </c>
      <c r="BK6" s="91">
        <v>110868</v>
      </c>
      <c r="BL6" s="91">
        <v>113021.99999999999</v>
      </c>
      <c r="BM6" s="91">
        <v>112368.00000000001</v>
      </c>
      <c r="BN6" s="91">
        <v>116238</v>
      </c>
    </row>
    <row r="7" spans="2:66" outlineLevel="1" x14ac:dyDescent="0.35">
      <c r="B7" s="30" t="s">
        <v>256</v>
      </c>
      <c r="C7" s="91">
        <v>0</v>
      </c>
      <c r="D7" s="91">
        <v>0</v>
      </c>
      <c r="E7" s="91">
        <v>0</v>
      </c>
      <c r="F7" s="91">
        <v>0</v>
      </c>
      <c r="G7" s="30"/>
      <c r="H7" s="91">
        <v>0</v>
      </c>
      <c r="I7" s="91">
        <v>0</v>
      </c>
      <c r="J7" s="91">
        <v>0</v>
      </c>
      <c r="K7" s="91">
        <v>0</v>
      </c>
      <c r="L7" s="30"/>
      <c r="M7" s="91">
        <v>0</v>
      </c>
      <c r="N7" s="91">
        <v>0</v>
      </c>
      <c r="O7" s="91">
        <v>0</v>
      </c>
      <c r="P7" s="91">
        <v>3577</v>
      </c>
      <c r="Q7" s="30"/>
      <c r="R7" s="91">
        <v>4218</v>
      </c>
      <c r="S7" s="91">
        <v>6530</v>
      </c>
      <c r="T7" s="91">
        <v>7869</v>
      </c>
      <c r="U7" s="91">
        <v>9429</v>
      </c>
      <c r="V7" s="30"/>
      <c r="W7" s="91">
        <v>9897</v>
      </c>
      <c r="X7" s="91">
        <v>9897</v>
      </c>
      <c r="Y7" s="91">
        <v>9777</v>
      </c>
      <c r="Z7" s="91">
        <v>10106</v>
      </c>
      <c r="AA7" s="30"/>
      <c r="AB7" s="91">
        <v>10219</v>
      </c>
      <c r="AC7" s="91">
        <v>10630</v>
      </c>
      <c r="AD7" s="91">
        <v>12896.999999999998</v>
      </c>
      <c r="AE7" s="91">
        <v>17268</v>
      </c>
      <c r="AF7" s="30"/>
      <c r="AG7" s="91">
        <v>20519.000000000004</v>
      </c>
      <c r="AH7" s="91">
        <v>25953.000000000004</v>
      </c>
      <c r="AI7" s="91">
        <v>30637</v>
      </c>
      <c r="AJ7" s="91">
        <v>38909</v>
      </c>
      <c r="AK7" s="30"/>
      <c r="AL7" s="91">
        <v>43456</v>
      </c>
      <c r="AM7" s="91">
        <v>51235</v>
      </c>
      <c r="AN7" s="91">
        <v>53579</v>
      </c>
      <c r="AO7" s="91">
        <v>65962</v>
      </c>
      <c r="AP7" s="30"/>
      <c r="AQ7" s="91">
        <v>69255</v>
      </c>
      <c r="AR7" s="91">
        <v>76691</v>
      </c>
      <c r="AS7" s="91">
        <v>78395</v>
      </c>
      <c r="AT7" s="91">
        <v>82798</v>
      </c>
      <c r="AU7" s="30"/>
      <c r="AV7" s="91">
        <v>86773</v>
      </c>
      <c r="AW7" s="91">
        <v>89078</v>
      </c>
      <c r="AX7" s="91">
        <v>90333</v>
      </c>
      <c r="AY7" s="91">
        <v>94474</v>
      </c>
      <c r="BA7" s="91">
        <v>94922</v>
      </c>
      <c r="BB7" s="91">
        <v>95854</v>
      </c>
      <c r="BC7" s="91">
        <v>97619</v>
      </c>
      <c r="BD7" s="91">
        <v>99128</v>
      </c>
      <c r="BF7" s="91">
        <v>97823.000000000015</v>
      </c>
      <c r="BG7" s="91">
        <v>99312.000000000015</v>
      </c>
      <c r="BH7" s="91">
        <v>98537</v>
      </c>
      <c r="BI7" s="91">
        <v>103777</v>
      </c>
      <c r="BK7" s="91">
        <v>103416</v>
      </c>
      <c r="BL7" s="91">
        <v>105526</v>
      </c>
      <c r="BM7" s="91">
        <v>106246.00000000001</v>
      </c>
      <c r="BN7" s="91">
        <v>109384</v>
      </c>
    </row>
    <row r="8" spans="2:66" outlineLevel="1" x14ac:dyDescent="0.35">
      <c r="B8" s="30" t="s">
        <v>257</v>
      </c>
      <c r="C8" s="91">
        <v>0</v>
      </c>
      <c r="D8" s="91">
        <v>0</v>
      </c>
      <c r="E8" s="91">
        <v>0</v>
      </c>
      <c r="F8" s="91">
        <v>0</v>
      </c>
      <c r="G8" s="30"/>
      <c r="H8" s="91">
        <v>0</v>
      </c>
      <c r="I8" s="91">
        <v>0</v>
      </c>
      <c r="J8" s="91">
        <v>0</v>
      </c>
      <c r="K8" s="91">
        <v>0</v>
      </c>
      <c r="L8" s="30"/>
      <c r="M8" s="91">
        <v>0</v>
      </c>
      <c r="N8" s="91">
        <v>0</v>
      </c>
      <c r="O8" s="91">
        <v>0</v>
      </c>
      <c r="P8" s="91">
        <v>0</v>
      </c>
      <c r="Q8" s="30"/>
      <c r="R8" s="91">
        <v>0</v>
      </c>
      <c r="S8" s="91">
        <v>0</v>
      </c>
      <c r="T8" s="91">
        <v>0</v>
      </c>
      <c r="U8" s="91">
        <v>0</v>
      </c>
      <c r="V8" s="30"/>
      <c r="W8" s="91">
        <v>0</v>
      </c>
      <c r="X8" s="91">
        <v>0</v>
      </c>
      <c r="Y8" s="91">
        <v>0</v>
      </c>
      <c r="Z8" s="91">
        <v>0</v>
      </c>
      <c r="AA8" s="30"/>
      <c r="AB8" s="91">
        <v>0</v>
      </c>
      <c r="AC8" s="91">
        <v>0</v>
      </c>
      <c r="AD8" s="91">
        <v>0</v>
      </c>
      <c r="AE8" s="91">
        <v>0</v>
      </c>
      <c r="AF8" s="30"/>
      <c r="AG8" s="91">
        <v>0</v>
      </c>
      <c r="AH8" s="91">
        <v>0</v>
      </c>
      <c r="AI8" s="91">
        <v>0</v>
      </c>
      <c r="AJ8" s="91">
        <v>0</v>
      </c>
      <c r="AK8" s="30"/>
      <c r="AL8" s="91">
        <v>3855</v>
      </c>
      <c r="AM8" s="91">
        <v>10328</v>
      </c>
      <c r="AN8" s="91">
        <v>13175</v>
      </c>
      <c r="AO8" s="91">
        <v>20148.000000000004</v>
      </c>
      <c r="AP8" s="30"/>
      <c r="AQ8" s="91">
        <v>25756.999999999996</v>
      </c>
      <c r="AR8" s="91">
        <v>35110</v>
      </c>
      <c r="AS8" s="91">
        <v>37995.999999999993</v>
      </c>
      <c r="AT8" s="91">
        <v>43655</v>
      </c>
      <c r="AU8" s="30"/>
      <c r="AV8" s="91">
        <v>48432.999999999993</v>
      </c>
      <c r="AW8" s="91">
        <v>52396</v>
      </c>
      <c r="AX8" s="91">
        <v>54805</v>
      </c>
      <c r="AY8" s="91">
        <v>59695.000000000007</v>
      </c>
      <c r="BA8" s="91">
        <v>60477.000000000007</v>
      </c>
      <c r="BB8" s="91">
        <v>63068.000000000007</v>
      </c>
      <c r="BC8" s="91">
        <v>65150.000000000007</v>
      </c>
      <c r="BD8" s="91">
        <v>69789.999999999985</v>
      </c>
      <c r="BF8" s="91">
        <v>69789.999999999985</v>
      </c>
      <c r="BG8" s="91">
        <v>72473</v>
      </c>
      <c r="BH8" s="91">
        <v>76036</v>
      </c>
      <c r="BI8" s="91">
        <v>84612.000000000015</v>
      </c>
      <c r="BK8" s="91">
        <v>85834</v>
      </c>
      <c r="BL8" s="91">
        <v>92842</v>
      </c>
      <c r="BM8" s="91">
        <v>94667.999999999985</v>
      </c>
      <c r="BN8" s="91">
        <v>103032</v>
      </c>
    </row>
    <row r="9" spans="2:66" outlineLevel="1" x14ac:dyDescent="0.35">
      <c r="B9" s="30" t="s">
        <v>251</v>
      </c>
      <c r="C9" s="91">
        <v>0</v>
      </c>
      <c r="D9" s="91">
        <v>0</v>
      </c>
      <c r="E9" s="91">
        <v>0</v>
      </c>
      <c r="F9" s="91">
        <v>0</v>
      </c>
      <c r="G9" s="30"/>
      <c r="H9" s="91">
        <v>0</v>
      </c>
      <c r="I9" s="91">
        <v>0</v>
      </c>
      <c r="J9" s="91">
        <v>0</v>
      </c>
      <c r="K9" s="91">
        <v>0</v>
      </c>
      <c r="L9" s="30"/>
      <c r="M9" s="91">
        <v>0</v>
      </c>
      <c r="N9" s="91">
        <v>0</v>
      </c>
      <c r="O9" s="91">
        <v>0</v>
      </c>
      <c r="P9" s="91">
        <v>0</v>
      </c>
      <c r="Q9" s="30"/>
      <c r="R9" s="91">
        <v>0</v>
      </c>
      <c r="S9" s="91">
        <v>0</v>
      </c>
      <c r="T9" s="91">
        <v>0</v>
      </c>
      <c r="U9" s="91">
        <v>0</v>
      </c>
      <c r="V9" s="30"/>
      <c r="W9" s="91">
        <v>0</v>
      </c>
      <c r="X9" s="91">
        <v>0</v>
      </c>
      <c r="Y9" s="91">
        <v>0</v>
      </c>
      <c r="Z9" s="91">
        <v>0</v>
      </c>
      <c r="AA9" s="30"/>
      <c r="AB9" s="91">
        <v>0</v>
      </c>
      <c r="AC9" s="91">
        <v>0</v>
      </c>
      <c r="AD9" s="91">
        <v>0</v>
      </c>
      <c r="AE9" s="91">
        <v>0</v>
      </c>
      <c r="AF9" s="30"/>
      <c r="AG9" s="91">
        <v>0</v>
      </c>
      <c r="AH9" s="91">
        <v>0</v>
      </c>
      <c r="AI9" s="91">
        <v>0</v>
      </c>
      <c r="AJ9" s="91">
        <v>0</v>
      </c>
      <c r="AK9" s="30"/>
      <c r="AL9" s="91">
        <v>0</v>
      </c>
      <c r="AM9" s="91">
        <v>0</v>
      </c>
      <c r="AN9" s="91">
        <v>0</v>
      </c>
      <c r="AO9" s="91">
        <v>0</v>
      </c>
      <c r="AP9" s="30"/>
      <c r="AQ9" s="91">
        <v>0</v>
      </c>
      <c r="AR9" s="91">
        <v>0</v>
      </c>
      <c r="AS9" s="91">
        <v>0</v>
      </c>
      <c r="AT9" s="91">
        <v>0</v>
      </c>
      <c r="AU9" s="30"/>
      <c r="AV9" s="91">
        <v>0</v>
      </c>
      <c r="AW9" s="91">
        <v>0</v>
      </c>
      <c r="AX9" s="91">
        <v>0</v>
      </c>
      <c r="AY9" s="91">
        <v>0</v>
      </c>
      <c r="BA9" s="91">
        <v>2904</v>
      </c>
      <c r="BB9" s="91">
        <v>3665</v>
      </c>
      <c r="BC9" s="91">
        <v>3665</v>
      </c>
      <c r="BD9" s="91">
        <v>4070.9999999999995</v>
      </c>
      <c r="BF9" s="91">
        <v>0</v>
      </c>
      <c r="BG9" s="91">
        <v>0</v>
      </c>
      <c r="BH9" s="91">
        <v>0</v>
      </c>
      <c r="BI9" s="91">
        <v>0</v>
      </c>
      <c r="BK9" s="91">
        <v>0</v>
      </c>
      <c r="BL9" s="91">
        <v>0</v>
      </c>
      <c r="BM9" s="91">
        <v>0</v>
      </c>
      <c r="BN9" s="91">
        <v>0</v>
      </c>
    </row>
    <row r="10" spans="2:66" outlineLevel="1" x14ac:dyDescent="0.35">
      <c r="B10" s="30" t="s">
        <v>34</v>
      </c>
      <c r="C10" s="91">
        <v>0</v>
      </c>
      <c r="D10" s="91">
        <v>0</v>
      </c>
      <c r="E10" s="91">
        <v>0</v>
      </c>
      <c r="F10" s="91">
        <v>0</v>
      </c>
      <c r="G10" s="30"/>
      <c r="H10" s="91">
        <v>0</v>
      </c>
      <c r="I10" s="91">
        <v>0</v>
      </c>
      <c r="J10" s="91">
        <v>0</v>
      </c>
      <c r="K10" s="91">
        <v>0</v>
      </c>
      <c r="L10" s="30"/>
      <c r="M10" s="91">
        <v>0</v>
      </c>
      <c r="N10" s="91">
        <v>0</v>
      </c>
      <c r="O10" s="91">
        <v>0</v>
      </c>
      <c r="P10" s="91">
        <v>0</v>
      </c>
      <c r="Q10" s="30"/>
      <c r="R10" s="91">
        <v>0</v>
      </c>
      <c r="S10" s="91">
        <v>0</v>
      </c>
      <c r="T10" s="91">
        <v>0</v>
      </c>
      <c r="U10" s="91">
        <v>2163</v>
      </c>
      <c r="V10" s="30"/>
      <c r="W10" s="91">
        <v>2163</v>
      </c>
      <c r="X10" s="91">
        <v>2163</v>
      </c>
      <c r="Y10" s="91">
        <v>2419</v>
      </c>
      <c r="Z10" s="91">
        <v>2741</v>
      </c>
      <c r="AA10" s="30"/>
      <c r="AB10" s="91">
        <v>2741</v>
      </c>
      <c r="AC10" s="91">
        <v>3265</v>
      </c>
      <c r="AD10" s="91">
        <v>3145</v>
      </c>
      <c r="AE10" s="91">
        <v>3768</v>
      </c>
      <c r="AF10" s="30"/>
      <c r="AG10" s="91">
        <v>3890</v>
      </c>
      <c r="AH10" s="91">
        <v>4080</v>
      </c>
      <c r="AI10" s="91">
        <v>4946</v>
      </c>
      <c r="AJ10" s="91">
        <v>6971</v>
      </c>
      <c r="AK10" s="30"/>
      <c r="AL10" s="91">
        <v>7786</v>
      </c>
      <c r="AM10" s="91">
        <v>7554</v>
      </c>
      <c r="AN10" s="91">
        <v>8508</v>
      </c>
      <c r="AO10" s="91">
        <v>9294</v>
      </c>
      <c r="AP10" s="30"/>
      <c r="AQ10" s="91">
        <v>9294</v>
      </c>
      <c r="AR10" s="91">
        <v>9294</v>
      </c>
      <c r="AS10" s="91">
        <v>8793</v>
      </c>
      <c r="AT10" s="91">
        <v>11338.000000000002</v>
      </c>
      <c r="AU10" s="30"/>
      <c r="AV10" s="91">
        <v>11827</v>
      </c>
      <c r="AW10" s="91">
        <v>12410</v>
      </c>
      <c r="AX10" s="91">
        <v>13599</v>
      </c>
      <c r="AY10" s="91">
        <v>13756</v>
      </c>
      <c r="BA10" s="91">
        <v>13756</v>
      </c>
      <c r="BB10" s="91">
        <v>13756</v>
      </c>
      <c r="BC10" s="91">
        <v>13756</v>
      </c>
      <c r="BD10" s="91">
        <v>12567</v>
      </c>
      <c r="BF10" s="91">
        <v>12567</v>
      </c>
      <c r="BG10" s="91">
        <v>12567</v>
      </c>
      <c r="BH10" s="91">
        <v>11612</v>
      </c>
      <c r="BI10" s="91">
        <v>12056</v>
      </c>
      <c r="BK10" s="91">
        <v>12056</v>
      </c>
      <c r="BL10" s="91">
        <v>10565.999999999998</v>
      </c>
      <c r="BM10" s="91">
        <v>10791</v>
      </c>
      <c r="BN10" s="91">
        <v>11959</v>
      </c>
    </row>
    <row r="11" spans="2:66" outlineLevel="1" x14ac:dyDescent="0.35">
      <c r="B11" s="30" t="s">
        <v>243</v>
      </c>
      <c r="C11" s="91">
        <v>186</v>
      </c>
      <c r="D11" s="91">
        <v>186</v>
      </c>
      <c r="E11" s="91">
        <v>186</v>
      </c>
      <c r="F11" s="91">
        <v>286</v>
      </c>
      <c r="G11" s="30"/>
      <c r="H11" s="91">
        <v>286</v>
      </c>
      <c r="I11" s="91">
        <v>484</v>
      </c>
      <c r="J11" s="91">
        <v>583</v>
      </c>
      <c r="K11" s="91">
        <v>1150</v>
      </c>
      <c r="L11" s="30"/>
      <c r="M11" s="91">
        <v>1786</v>
      </c>
      <c r="N11" s="91">
        <v>2445.9999999999995</v>
      </c>
      <c r="O11" s="91">
        <v>3154</v>
      </c>
      <c r="P11" s="91">
        <v>4403</v>
      </c>
      <c r="Q11" s="30"/>
      <c r="R11" s="91">
        <v>4574</v>
      </c>
      <c r="S11" s="91">
        <v>5124</v>
      </c>
      <c r="T11" s="91">
        <v>5446</v>
      </c>
      <c r="U11" s="91">
        <v>6652</v>
      </c>
      <c r="V11" s="30"/>
      <c r="W11" s="91">
        <v>6585</v>
      </c>
      <c r="X11" s="91">
        <v>7197</v>
      </c>
      <c r="Y11" s="91">
        <v>6896</v>
      </c>
      <c r="Z11" s="91">
        <v>7096</v>
      </c>
      <c r="AA11" s="30"/>
      <c r="AB11" s="91">
        <v>0</v>
      </c>
      <c r="AC11" s="91">
        <v>0</v>
      </c>
      <c r="AD11" s="91">
        <v>0</v>
      </c>
      <c r="AE11" s="91">
        <v>0</v>
      </c>
      <c r="AF11" s="30"/>
      <c r="AG11" s="91">
        <v>0</v>
      </c>
      <c r="AH11" s="91">
        <v>0</v>
      </c>
      <c r="AI11" s="91">
        <v>0</v>
      </c>
      <c r="AJ11" s="91">
        <v>0</v>
      </c>
      <c r="AK11" s="30"/>
      <c r="AL11" s="91">
        <v>0</v>
      </c>
      <c r="AM11" s="91">
        <v>0</v>
      </c>
      <c r="AN11" s="91">
        <v>0</v>
      </c>
      <c r="AO11" s="91">
        <v>0</v>
      </c>
      <c r="AP11" s="30"/>
      <c r="AQ11" s="91">
        <v>0</v>
      </c>
      <c r="AR11" s="91">
        <v>0</v>
      </c>
      <c r="AS11" s="91">
        <v>0</v>
      </c>
      <c r="AT11" s="91">
        <v>0</v>
      </c>
      <c r="AU11" s="30"/>
      <c r="AV11" s="91">
        <v>0</v>
      </c>
      <c r="AW11" s="91">
        <v>0</v>
      </c>
      <c r="AX11" s="91">
        <v>0</v>
      </c>
      <c r="AY11">
        <v>0</v>
      </c>
      <c r="BA11" s="91">
        <v>0</v>
      </c>
      <c r="BB11" s="91">
        <v>0</v>
      </c>
      <c r="BC11" s="91">
        <v>0</v>
      </c>
      <c r="BD11" s="91">
        <v>0</v>
      </c>
      <c r="BF11" s="91">
        <v>0</v>
      </c>
      <c r="BG11" s="91">
        <v>0</v>
      </c>
      <c r="BH11" s="91">
        <v>0</v>
      </c>
      <c r="BI11" s="91">
        <v>0</v>
      </c>
      <c r="BK11" s="91">
        <v>0</v>
      </c>
      <c r="BL11" s="91">
        <v>0</v>
      </c>
      <c r="BM11" s="91">
        <v>0</v>
      </c>
      <c r="BN11" s="91">
        <v>0</v>
      </c>
    </row>
    <row r="12" spans="2:66" x14ac:dyDescent="0.35">
      <c r="BK12" s="91"/>
    </row>
    <row r="14" spans="2:66" x14ac:dyDescent="0.35">
      <c r="B14" s="30"/>
      <c r="C14" s="103" t="s">
        <v>35</v>
      </c>
      <c r="D14" s="103" t="s">
        <v>36</v>
      </c>
      <c r="E14" s="103" t="s">
        <v>37</v>
      </c>
      <c r="F14" s="103" t="s">
        <v>38</v>
      </c>
      <c r="G14" s="110"/>
      <c r="H14" s="103" t="s">
        <v>39</v>
      </c>
      <c r="I14" s="103" t="s">
        <v>40</v>
      </c>
      <c r="J14" s="103" t="s">
        <v>41</v>
      </c>
      <c r="K14" s="103" t="s">
        <v>42</v>
      </c>
      <c r="L14" s="110"/>
      <c r="M14" s="41" t="s">
        <v>43</v>
      </c>
      <c r="N14" s="41" t="s">
        <v>44</v>
      </c>
      <c r="O14" s="41" t="s">
        <v>45</v>
      </c>
      <c r="P14" s="41" t="s">
        <v>46</v>
      </c>
      <c r="Q14" s="30"/>
      <c r="R14" s="41" t="s">
        <v>47</v>
      </c>
      <c r="S14" s="41" t="s">
        <v>48</v>
      </c>
      <c r="T14" s="41" t="s">
        <v>49</v>
      </c>
      <c r="U14" s="41" t="s">
        <v>50</v>
      </c>
      <c r="V14" s="30"/>
      <c r="W14" s="41" t="s">
        <v>51</v>
      </c>
      <c r="X14" s="41" t="s">
        <v>52</v>
      </c>
      <c r="Y14" s="41" t="s">
        <v>53</v>
      </c>
      <c r="Z14" s="41" t="s">
        <v>54</v>
      </c>
      <c r="AA14" s="40"/>
      <c r="AB14" s="41" t="s">
        <v>55</v>
      </c>
      <c r="AC14" s="41" t="s">
        <v>58</v>
      </c>
      <c r="AD14" s="41" t="s">
        <v>59</v>
      </c>
      <c r="AE14" s="41" t="s">
        <v>60</v>
      </c>
      <c r="AF14" s="40"/>
      <c r="AG14" s="41" t="s">
        <v>61</v>
      </c>
      <c r="AH14" s="41" t="s">
        <v>56</v>
      </c>
      <c r="AI14" s="41" t="s">
        <v>62</v>
      </c>
      <c r="AJ14" s="41" t="s">
        <v>63</v>
      </c>
      <c r="AK14" s="40"/>
      <c r="AL14" s="41" t="s">
        <v>64</v>
      </c>
      <c r="AM14" s="41" t="s">
        <v>65</v>
      </c>
      <c r="AN14" s="41" t="s">
        <v>57</v>
      </c>
      <c r="AO14" s="41" t="s">
        <v>66</v>
      </c>
      <c r="AP14" s="40"/>
      <c r="AQ14" s="41" t="s">
        <v>67</v>
      </c>
      <c r="AR14" s="41" t="s">
        <v>68</v>
      </c>
      <c r="AS14" s="41" t="s">
        <v>69</v>
      </c>
      <c r="AT14" s="41" t="s">
        <v>70</v>
      </c>
      <c r="AU14" s="40"/>
      <c r="AV14" s="41" t="s">
        <v>71</v>
      </c>
      <c r="AW14" s="41" t="s">
        <v>72</v>
      </c>
      <c r="AX14" s="41" t="s">
        <v>73</v>
      </c>
      <c r="AY14" s="41" t="s">
        <v>74</v>
      </c>
      <c r="BA14" s="41" t="s">
        <v>249</v>
      </c>
      <c r="BB14" s="155" t="s">
        <v>252</v>
      </c>
      <c r="BC14" s="103" t="s">
        <v>253</v>
      </c>
      <c r="BD14" s="103" t="s">
        <v>254</v>
      </c>
      <c r="BF14" s="103" t="s">
        <v>258</v>
      </c>
      <c r="BG14" s="103" t="s">
        <v>259</v>
      </c>
      <c r="BH14" s="103" t="s">
        <v>263</v>
      </c>
      <c r="BI14" s="155" t="s">
        <v>271</v>
      </c>
      <c r="BK14" s="41" t="s">
        <v>274</v>
      </c>
      <c r="BL14" s="41" t="s">
        <v>277</v>
      </c>
      <c r="BM14" s="41" t="s">
        <v>279</v>
      </c>
      <c r="BN14" s="41" t="s">
        <v>283</v>
      </c>
    </row>
    <row r="15" spans="2:66" x14ac:dyDescent="0.35">
      <c r="B15" s="4" t="s">
        <v>230</v>
      </c>
      <c r="C15" s="5">
        <v>28098</v>
      </c>
      <c r="D15" s="5">
        <v>25105</v>
      </c>
      <c r="E15" s="5">
        <v>27531</v>
      </c>
      <c r="F15" s="5">
        <v>21682</v>
      </c>
      <c r="G15" s="30"/>
      <c r="H15" s="5">
        <f t="shared" ref="H15:H20" si="10">H3-C3</f>
        <v>23769</v>
      </c>
      <c r="I15" s="5">
        <f t="shared" ref="I15:P15" si="11">I3-D3</f>
        <v>25981</v>
      </c>
      <c r="J15" s="5">
        <f t="shared" si="11"/>
        <v>25943</v>
      </c>
      <c r="K15" s="5">
        <f t="shared" si="11"/>
        <v>24498</v>
      </c>
      <c r="L15" s="30"/>
      <c r="M15" s="5">
        <f t="shared" si="11"/>
        <v>25294</v>
      </c>
      <c r="N15" s="5">
        <f t="shared" si="11"/>
        <v>30860</v>
      </c>
      <c r="O15" s="5">
        <f t="shared" si="11"/>
        <v>30351.999999999971</v>
      </c>
      <c r="P15" s="5">
        <f t="shared" si="11"/>
        <v>81704</v>
      </c>
      <c r="Q15" s="30"/>
      <c r="R15" s="5">
        <f t="shared" ref="R15:U20" si="12">R3-M3</f>
        <v>82303.000000000029</v>
      </c>
      <c r="S15" s="5">
        <f t="shared" si="12"/>
        <v>94316.000000000029</v>
      </c>
      <c r="T15" s="5">
        <f t="shared" si="12"/>
        <v>93660.000000000029</v>
      </c>
      <c r="U15" s="5">
        <f t="shared" si="12"/>
        <v>63607</v>
      </c>
      <c r="V15" s="30"/>
      <c r="W15" s="5">
        <f t="shared" ref="W15:Z20" si="13">W3-R3</f>
        <v>65980.999999999971</v>
      </c>
      <c r="X15" s="5">
        <f t="shared" si="13"/>
        <v>43649.999999999971</v>
      </c>
      <c r="Y15" s="5">
        <f t="shared" si="13"/>
        <v>47183</v>
      </c>
      <c r="Z15" s="5">
        <f t="shared" si="13"/>
        <v>34000</v>
      </c>
      <c r="AA15" s="30"/>
      <c r="AB15" s="5">
        <f t="shared" ref="AB15:AE20" si="14">AB3-W3</f>
        <v>18991</v>
      </c>
      <c r="AC15" s="5">
        <f t="shared" si="14"/>
        <v>23140</v>
      </c>
      <c r="AD15" s="5">
        <f t="shared" si="14"/>
        <v>18592</v>
      </c>
      <c r="AE15" s="5">
        <f t="shared" si="14"/>
        <v>21719</v>
      </c>
      <c r="AF15" s="30"/>
      <c r="AG15" s="5">
        <f t="shared" ref="AG15:AJ20" si="15">AG3-AB3</f>
        <v>38404.5</v>
      </c>
      <c r="AH15" s="5">
        <f t="shared" si="15"/>
        <v>60815.5</v>
      </c>
      <c r="AI15" s="5">
        <f t="shared" si="15"/>
        <v>69362.5</v>
      </c>
      <c r="AJ15" s="5">
        <f t="shared" si="15"/>
        <v>90512.969999999972</v>
      </c>
      <c r="AK15" s="30"/>
      <c r="AL15" s="5">
        <f t="shared" ref="AL15:AO20" si="16">AL3-AG3</f>
        <v>100493.46000000002</v>
      </c>
      <c r="AM15" s="5">
        <f t="shared" si="16"/>
        <v>118180.46000000002</v>
      </c>
      <c r="AN15" s="5">
        <f t="shared" si="16"/>
        <v>119955.46000000002</v>
      </c>
      <c r="AO15" s="5">
        <f t="shared" si="16"/>
        <v>154511.99</v>
      </c>
      <c r="AP15" s="30"/>
      <c r="AQ15" s="5">
        <f t="shared" ref="AQ15:AT20" si="17">AQ3-AL3</f>
        <v>151044.00999999995</v>
      </c>
      <c r="AR15" s="5">
        <f t="shared" si="17"/>
        <v>170651.00999999995</v>
      </c>
      <c r="AS15" s="5">
        <f t="shared" si="17"/>
        <v>165711.00999999995</v>
      </c>
      <c r="AT15" s="5">
        <f t="shared" si="17"/>
        <v>133948.01</v>
      </c>
      <c r="AU15" s="30"/>
      <c r="AV15" s="5">
        <f t="shared" ref="AV15:AY20" si="18">AV3-AQ3</f>
        <v>142202.01</v>
      </c>
      <c r="AW15" s="5">
        <f t="shared" si="18"/>
        <v>106209.02000000002</v>
      </c>
      <c r="AX15" s="5">
        <f t="shared" si="18"/>
        <v>117692.03000000003</v>
      </c>
      <c r="AY15" s="5">
        <f t="shared" si="18"/>
        <v>120963.03000000014</v>
      </c>
      <c r="BA15" s="5">
        <f t="shared" ref="BA15:BB23" si="19">BA3-AV3</f>
        <v>107289.02000000002</v>
      </c>
      <c r="BB15" s="5">
        <f t="shared" si="19"/>
        <v>94278.010000000009</v>
      </c>
      <c r="BC15" s="5">
        <f>SUM(BC16:BC23)</f>
        <v>89143.999999999971</v>
      </c>
      <c r="BD15" s="5">
        <f t="shared" ref="BD15:BD23" si="20">BD3-AY3</f>
        <v>77250.999999999884</v>
      </c>
      <c r="BF15" s="5">
        <f t="shared" ref="BF15:BF23" si="21">BF3-BA3</f>
        <v>58911</v>
      </c>
      <c r="BG15" s="5">
        <v>61009</v>
      </c>
      <c r="BH15" s="5">
        <v>51972</v>
      </c>
      <c r="BI15" s="5">
        <v>79887</v>
      </c>
      <c r="BK15" s="5">
        <v>86964</v>
      </c>
      <c r="BL15" s="5">
        <v>100492</v>
      </c>
      <c r="BM15" s="5">
        <v>95424</v>
      </c>
      <c r="BN15" s="5">
        <v>90709</v>
      </c>
    </row>
    <row r="16" spans="2:66" outlineLevel="1" x14ac:dyDescent="0.35">
      <c r="B16" s="52" t="s">
        <v>255</v>
      </c>
      <c r="C16" s="30">
        <v>21052</v>
      </c>
      <c r="D16" s="30">
        <v>20097</v>
      </c>
      <c r="E16" s="30">
        <v>22252</v>
      </c>
      <c r="F16" s="30">
        <v>17591</v>
      </c>
      <c r="G16" s="30"/>
      <c r="H16" s="88">
        <f t="shared" si="10"/>
        <v>19148</v>
      </c>
      <c r="I16" s="88">
        <f t="shared" ref="I16:K20" si="22">I4-D4</f>
        <v>19004</v>
      </c>
      <c r="J16" s="88">
        <f t="shared" si="22"/>
        <v>17648</v>
      </c>
      <c r="K16" s="88">
        <f t="shared" si="22"/>
        <v>16678</v>
      </c>
      <c r="L16" s="30"/>
      <c r="M16" s="88">
        <f t="shared" ref="M16:P20" si="23">M4-H4</f>
        <v>17246</v>
      </c>
      <c r="N16" s="88">
        <f t="shared" si="23"/>
        <v>20824</v>
      </c>
      <c r="O16" s="88">
        <f t="shared" si="23"/>
        <v>21316.999999999985</v>
      </c>
      <c r="P16" s="88">
        <f t="shared" si="23"/>
        <v>30338</v>
      </c>
      <c r="Q16" s="30"/>
      <c r="R16" s="88">
        <f t="shared" si="12"/>
        <v>29914.000000000029</v>
      </c>
      <c r="S16" s="88">
        <f t="shared" si="12"/>
        <v>32351.000000000029</v>
      </c>
      <c r="T16" s="88">
        <f t="shared" si="12"/>
        <v>30454.000000000015</v>
      </c>
      <c r="U16" s="88">
        <f t="shared" si="12"/>
        <v>32112.999999999971</v>
      </c>
      <c r="V16" s="30"/>
      <c r="W16" s="88">
        <f t="shared" si="13"/>
        <v>33543.999999999971</v>
      </c>
      <c r="X16" s="88">
        <f t="shared" si="13"/>
        <v>24372.999999999971</v>
      </c>
      <c r="Y16" s="88">
        <f t="shared" si="13"/>
        <v>27117</v>
      </c>
      <c r="Z16" s="88">
        <f t="shared" si="13"/>
        <v>21886.000000000029</v>
      </c>
      <c r="AA16" s="30"/>
      <c r="AB16" s="88">
        <f t="shared" si="14"/>
        <v>16574.000000000029</v>
      </c>
      <c r="AC16" s="88">
        <f t="shared" si="14"/>
        <v>18341.000000000029</v>
      </c>
      <c r="AD16" s="88">
        <f t="shared" si="14"/>
        <v>15736</v>
      </c>
      <c r="AE16" s="88">
        <f t="shared" si="14"/>
        <v>14144</v>
      </c>
      <c r="AF16" s="30"/>
      <c r="AG16" s="88">
        <f t="shared" si="15"/>
        <v>19783.999999999971</v>
      </c>
      <c r="AH16" s="88">
        <f t="shared" si="15"/>
        <v>29027.999999999942</v>
      </c>
      <c r="AI16" s="88">
        <f t="shared" si="15"/>
        <v>32043</v>
      </c>
      <c r="AJ16" s="88">
        <f t="shared" si="15"/>
        <v>40317</v>
      </c>
      <c r="AK16" s="30"/>
      <c r="AL16" s="88">
        <f t="shared" si="16"/>
        <v>42260</v>
      </c>
      <c r="AM16" s="88">
        <f t="shared" si="16"/>
        <v>49817.000000000029</v>
      </c>
      <c r="AN16" s="88">
        <f t="shared" si="16"/>
        <v>52219</v>
      </c>
      <c r="AO16" s="88">
        <f t="shared" si="16"/>
        <v>69994.999999999942</v>
      </c>
      <c r="AP16" s="30"/>
      <c r="AQ16" s="88">
        <f t="shared" si="17"/>
        <v>67431.999999999942</v>
      </c>
      <c r="AR16" s="88">
        <f t="shared" si="17"/>
        <v>78904.999999999942</v>
      </c>
      <c r="AS16" s="88">
        <f t="shared" si="17"/>
        <v>79331.999999999942</v>
      </c>
      <c r="AT16" s="88">
        <f t="shared" si="17"/>
        <v>67391</v>
      </c>
      <c r="AU16" s="30"/>
      <c r="AV16" s="88">
        <f t="shared" si="18"/>
        <v>76736</v>
      </c>
      <c r="AW16" s="88">
        <f t="shared" si="18"/>
        <v>57403.000000000116</v>
      </c>
      <c r="AX16" s="88">
        <f t="shared" si="18"/>
        <v>68338.000000000058</v>
      </c>
      <c r="AY16" s="88">
        <f t="shared" si="18"/>
        <v>71608.000000000116</v>
      </c>
      <c r="BA16" s="88">
        <f t="shared" si="19"/>
        <v>63220.000000000116</v>
      </c>
      <c r="BB16" s="88">
        <f t="shared" si="19"/>
        <v>57443.999999999942</v>
      </c>
      <c r="BC16" s="88">
        <v>51482.999999999942</v>
      </c>
      <c r="BD16" s="88">
        <f t="shared" si="20"/>
        <v>47754.999999999884</v>
      </c>
      <c r="BF16" s="88">
        <f t="shared" si="21"/>
        <v>43652.999999999942</v>
      </c>
      <c r="BG16" s="88">
        <v>47034.000000000058</v>
      </c>
      <c r="BH16" s="88">
        <v>39567.000000000058</v>
      </c>
      <c r="BI16" s="88">
        <v>53203.000000000058</v>
      </c>
      <c r="BK16" s="88">
        <v>50318</v>
      </c>
      <c r="BL16" s="88">
        <v>61362.999999999942</v>
      </c>
      <c r="BM16" s="88">
        <v>58143</v>
      </c>
      <c r="BN16" s="88">
        <v>54429</v>
      </c>
    </row>
    <row r="17" spans="2:66" outlineLevel="1" x14ac:dyDescent="0.35">
      <c r="B17" s="67" t="s">
        <v>30</v>
      </c>
      <c r="C17" s="30">
        <v>6860</v>
      </c>
      <c r="D17" s="30">
        <v>4822</v>
      </c>
      <c r="E17" s="30">
        <v>5093</v>
      </c>
      <c r="F17" s="30">
        <v>3991</v>
      </c>
      <c r="G17" s="30"/>
      <c r="H17" s="88">
        <f t="shared" si="10"/>
        <v>4521</v>
      </c>
      <c r="I17" s="88">
        <f t="shared" si="22"/>
        <v>6679</v>
      </c>
      <c r="J17" s="88">
        <f t="shared" si="22"/>
        <v>7898</v>
      </c>
      <c r="K17" s="88">
        <f t="shared" si="22"/>
        <v>6956</v>
      </c>
      <c r="L17" s="30"/>
      <c r="M17" s="88">
        <f t="shared" si="23"/>
        <v>6548</v>
      </c>
      <c r="N17" s="88">
        <f t="shared" si="23"/>
        <v>8074</v>
      </c>
      <c r="O17" s="88">
        <f t="shared" si="23"/>
        <v>6463.9999999999927</v>
      </c>
      <c r="P17" s="88">
        <f t="shared" si="23"/>
        <v>10251</v>
      </c>
      <c r="Q17" s="30"/>
      <c r="R17" s="88">
        <f t="shared" si="12"/>
        <v>10583</v>
      </c>
      <c r="S17" s="88">
        <f t="shared" si="12"/>
        <v>13040.000000000007</v>
      </c>
      <c r="T17" s="88">
        <f t="shared" si="12"/>
        <v>12295.000000000007</v>
      </c>
      <c r="U17" s="88">
        <f t="shared" si="12"/>
        <v>11987</v>
      </c>
      <c r="V17" s="30"/>
      <c r="W17" s="88">
        <f t="shared" si="13"/>
        <v>11976</v>
      </c>
      <c r="X17" s="88">
        <f t="shared" si="13"/>
        <v>5796.9999999999854</v>
      </c>
      <c r="Y17" s="88">
        <f t="shared" si="13"/>
        <v>8616</v>
      </c>
      <c r="Z17" s="88">
        <f t="shared" si="13"/>
        <v>5698.0000000000073</v>
      </c>
      <c r="AA17" s="30"/>
      <c r="AB17" s="88">
        <f t="shared" si="14"/>
        <v>4891.9999999999927</v>
      </c>
      <c r="AC17" s="88">
        <f t="shared" si="14"/>
        <v>5697.0000000000073</v>
      </c>
      <c r="AD17" s="88">
        <f t="shared" si="14"/>
        <v>3273.0000000000073</v>
      </c>
      <c r="AE17" s="88">
        <f t="shared" si="14"/>
        <v>3697.9999999999927</v>
      </c>
      <c r="AF17" s="30"/>
      <c r="AG17" s="88">
        <f t="shared" si="15"/>
        <v>3689.5000000000073</v>
      </c>
      <c r="AH17" s="88">
        <f t="shared" si="15"/>
        <v>8596.5</v>
      </c>
      <c r="AI17" s="88">
        <f t="shared" si="15"/>
        <v>8963.4999999999927</v>
      </c>
      <c r="AJ17" s="88">
        <f t="shared" si="15"/>
        <v>12490.970000000001</v>
      </c>
      <c r="AK17" s="30"/>
      <c r="AL17" s="88">
        <f t="shared" si="16"/>
        <v>14354.460000000006</v>
      </c>
      <c r="AM17" s="88">
        <f t="shared" si="16"/>
        <v>15711.460000000006</v>
      </c>
      <c r="AN17" s="88">
        <f t="shared" si="16"/>
        <v>15665.460000000006</v>
      </c>
      <c r="AO17" s="88">
        <f t="shared" si="16"/>
        <v>18648.990000000005</v>
      </c>
      <c r="AP17" s="30"/>
      <c r="AQ17" s="88">
        <f t="shared" si="17"/>
        <v>17391.010000000009</v>
      </c>
      <c r="AR17" s="88">
        <f t="shared" si="17"/>
        <v>20507.009999999995</v>
      </c>
      <c r="AS17" s="88">
        <f t="shared" si="17"/>
        <v>19417.00999999998</v>
      </c>
      <c r="AT17" s="88">
        <f t="shared" si="17"/>
        <v>14768.00999999998</v>
      </c>
      <c r="AU17" s="30"/>
      <c r="AV17" s="88">
        <f t="shared" si="18"/>
        <v>14665.00999999998</v>
      </c>
      <c r="AW17" s="88">
        <f t="shared" si="18"/>
        <v>9263.0199999999895</v>
      </c>
      <c r="AX17" s="88">
        <f t="shared" si="18"/>
        <v>7910.0300000000134</v>
      </c>
      <c r="AY17" s="88">
        <f t="shared" si="18"/>
        <v>9121.0300000000279</v>
      </c>
      <c r="BA17" s="88">
        <f t="shared" si="19"/>
        <v>8938.0200000000041</v>
      </c>
      <c r="BB17" s="88">
        <f t="shared" si="19"/>
        <v>6249.0100000000093</v>
      </c>
      <c r="BC17" s="88">
        <v>7581.0000000000146</v>
      </c>
      <c r="BD17" s="88">
        <f t="shared" si="20"/>
        <v>5927.9999999999854</v>
      </c>
      <c r="BF17" s="88">
        <f t="shared" si="21"/>
        <v>4685</v>
      </c>
      <c r="BG17" s="88">
        <v>4156.9999999999854</v>
      </c>
      <c r="BH17" s="88">
        <v>4642</v>
      </c>
      <c r="BI17" s="88">
        <v>6819</v>
      </c>
      <c r="BK17" s="88">
        <v>7586</v>
      </c>
      <c r="BL17" s="88">
        <v>8154.0000000000146</v>
      </c>
      <c r="BM17" s="88">
        <v>4982</v>
      </c>
      <c r="BN17" s="88">
        <v>6761</v>
      </c>
    </row>
    <row r="18" spans="2:66" outlineLevel="1" x14ac:dyDescent="0.35">
      <c r="B18" s="30" t="s">
        <v>31</v>
      </c>
      <c r="C18" s="30">
        <v>0</v>
      </c>
      <c r="D18" s="30">
        <v>0</v>
      </c>
      <c r="E18" s="30">
        <v>0</v>
      </c>
      <c r="F18" s="30">
        <v>0</v>
      </c>
      <c r="G18" s="30"/>
      <c r="H18" s="88">
        <f t="shared" si="10"/>
        <v>0</v>
      </c>
      <c r="I18" s="88">
        <f t="shared" si="22"/>
        <v>0</v>
      </c>
      <c r="J18" s="88">
        <f t="shared" si="22"/>
        <v>0</v>
      </c>
      <c r="K18" s="88">
        <f t="shared" si="22"/>
        <v>0</v>
      </c>
      <c r="L18" s="30"/>
      <c r="M18" s="88">
        <f t="shared" si="23"/>
        <v>0</v>
      </c>
      <c r="N18" s="88">
        <f t="shared" si="23"/>
        <v>0</v>
      </c>
      <c r="O18" s="88">
        <f t="shared" si="23"/>
        <v>0</v>
      </c>
      <c r="P18" s="88">
        <f t="shared" si="23"/>
        <v>34285</v>
      </c>
      <c r="Q18" s="30"/>
      <c r="R18" s="88">
        <f t="shared" si="12"/>
        <v>34800</v>
      </c>
      <c r="S18" s="88">
        <f t="shared" si="12"/>
        <v>39717</v>
      </c>
      <c r="T18" s="88">
        <f t="shared" si="12"/>
        <v>40750</v>
      </c>
      <c r="U18" s="88">
        <f t="shared" si="12"/>
        <v>9243.0000000000073</v>
      </c>
      <c r="V18" s="30"/>
      <c r="W18" s="88">
        <f t="shared" si="13"/>
        <v>10608</v>
      </c>
      <c r="X18" s="88">
        <f t="shared" si="13"/>
        <v>5876.9999999999927</v>
      </c>
      <c r="Y18" s="88">
        <f t="shared" si="13"/>
        <v>5673</v>
      </c>
      <c r="Z18" s="88">
        <f t="shared" si="13"/>
        <v>4717</v>
      </c>
      <c r="AA18" s="30"/>
      <c r="AB18" s="88">
        <f t="shared" si="14"/>
        <v>3210</v>
      </c>
      <c r="AC18" s="88">
        <f t="shared" si="14"/>
        <v>4464.0000000000073</v>
      </c>
      <c r="AD18" s="88">
        <f t="shared" si="14"/>
        <v>2633</v>
      </c>
      <c r="AE18" s="88">
        <f t="shared" si="14"/>
        <v>2783.9999999999927</v>
      </c>
      <c r="AF18" s="30"/>
      <c r="AG18" s="88">
        <f t="shared" si="15"/>
        <v>3482</v>
      </c>
      <c r="AH18" s="88">
        <f t="shared" si="15"/>
        <v>7053.0000000000073</v>
      </c>
      <c r="AI18" s="88">
        <f t="shared" si="15"/>
        <v>8815</v>
      </c>
      <c r="AJ18" s="88">
        <f t="shared" si="15"/>
        <v>12861</v>
      </c>
      <c r="AK18" s="30"/>
      <c r="AL18" s="88">
        <f t="shared" si="16"/>
        <v>13191</v>
      </c>
      <c r="AM18" s="88">
        <f t="shared" si="16"/>
        <v>13567.999999999993</v>
      </c>
      <c r="AN18" s="88">
        <f t="shared" si="16"/>
        <v>12391.999999999985</v>
      </c>
      <c r="AO18" s="88">
        <f t="shared" si="16"/>
        <v>16344</v>
      </c>
      <c r="AP18" s="30"/>
      <c r="AQ18" s="88">
        <f t="shared" si="17"/>
        <v>17012</v>
      </c>
      <c r="AR18" s="88">
        <f t="shared" si="17"/>
        <v>19261</v>
      </c>
      <c r="AS18" s="88">
        <f t="shared" si="17"/>
        <v>17040.000000000015</v>
      </c>
      <c r="AT18" s="88">
        <f t="shared" si="17"/>
        <v>9402</v>
      </c>
      <c r="AU18" s="30"/>
      <c r="AV18" s="88">
        <f t="shared" si="18"/>
        <v>8074</v>
      </c>
      <c r="AW18" s="88">
        <f t="shared" si="18"/>
        <v>6754</v>
      </c>
      <c r="AX18" s="88">
        <f t="shared" si="18"/>
        <v>7890.9999999999854</v>
      </c>
      <c r="AY18" s="88">
        <f t="shared" si="18"/>
        <v>10099.999999999985</v>
      </c>
      <c r="BA18" s="88">
        <f t="shared" si="19"/>
        <v>10105</v>
      </c>
      <c r="BB18" s="88">
        <f t="shared" si="19"/>
        <v>8126</v>
      </c>
      <c r="BC18" s="88">
        <v>8627.0000000000146</v>
      </c>
      <c r="BD18" s="88">
        <f t="shared" si="20"/>
        <v>5937</v>
      </c>
      <c r="BF18" s="88">
        <f t="shared" si="21"/>
        <v>2452</v>
      </c>
      <c r="BG18" s="88">
        <v>1808.9999999999854</v>
      </c>
      <c r="BH18" s="88">
        <v>1767.9999999999854</v>
      </c>
      <c r="BI18" s="88">
        <v>4976</v>
      </c>
      <c r="BK18" s="88">
        <v>7934</v>
      </c>
      <c r="BL18" s="88">
        <v>6393</v>
      </c>
      <c r="BM18" s="88">
        <v>6779.0000000000291</v>
      </c>
      <c r="BN18" s="88">
        <v>5589.0000000000146</v>
      </c>
    </row>
    <row r="19" spans="2:66" outlineLevel="1" x14ac:dyDescent="0.35">
      <c r="B19" s="30" t="s">
        <v>256</v>
      </c>
      <c r="C19" s="30">
        <v>0</v>
      </c>
      <c r="D19" s="30">
        <v>0</v>
      </c>
      <c r="E19" s="30">
        <v>0</v>
      </c>
      <c r="F19" s="30">
        <v>0</v>
      </c>
      <c r="G19" s="30"/>
      <c r="H19" s="88">
        <f t="shared" si="10"/>
        <v>0</v>
      </c>
      <c r="I19" s="88">
        <f t="shared" si="22"/>
        <v>0</v>
      </c>
      <c r="J19" s="88">
        <f t="shared" si="22"/>
        <v>0</v>
      </c>
      <c r="K19" s="88">
        <f t="shared" si="22"/>
        <v>0</v>
      </c>
      <c r="L19" s="30"/>
      <c r="M19" s="88">
        <f t="shared" si="23"/>
        <v>0</v>
      </c>
      <c r="N19" s="88">
        <f t="shared" si="23"/>
        <v>0</v>
      </c>
      <c r="O19" s="88">
        <f t="shared" si="23"/>
        <v>0</v>
      </c>
      <c r="P19" s="88">
        <f t="shared" si="23"/>
        <v>3577</v>
      </c>
      <c r="Q19" s="30"/>
      <c r="R19" s="88">
        <f t="shared" si="12"/>
        <v>4218</v>
      </c>
      <c r="S19" s="88">
        <f t="shared" si="12"/>
        <v>6530</v>
      </c>
      <c r="T19" s="88">
        <f t="shared" si="12"/>
        <v>7869</v>
      </c>
      <c r="U19" s="88">
        <f t="shared" si="12"/>
        <v>5852</v>
      </c>
      <c r="V19" s="30"/>
      <c r="W19" s="88">
        <f t="shared" si="13"/>
        <v>5679</v>
      </c>
      <c r="X19" s="88">
        <f t="shared" si="13"/>
        <v>3367</v>
      </c>
      <c r="Y19" s="88">
        <f t="shared" si="13"/>
        <v>1908</v>
      </c>
      <c r="Z19" s="88">
        <f t="shared" si="13"/>
        <v>677</v>
      </c>
      <c r="AA19" s="30"/>
      <c r="AB19" s="88">
        <f t="shared" si="14"/>
        <v>322</v>
      </c>
      <c r="AC19" s="88">
        <f t="shared" si="14"/>
        <v>733</v>
      </c>
      <c r="AD19" s="88">
        <f t="shared" si="14"/>
        <v>3119.9999999999982</v>
      </c>
      <c r="AE19" s="88">
        <f t="shared" si="14"/>
        <v>7162</v>
      </c>
      <c r="AF19" s="30"/>
      <c r="AG19" s="88">
        <f t="shared" si="15"/>
        <v>10300.000000000004</v>
      </c>
      <c r="AH19" s="88">
        <f t="shared" si="15"/>
        <v>15323.000000000004</v>
      </c>
      <c r="AI19" s="88">
        <f t="shared" si="15"/>
        <v>17740</v>
      </c>
      <c r="AJ19" s="88">
        <f t="shared" si="15"/>
        <v>21641</v>
      </c>
      <c r="AK19" s="30"/>
      <c r="AL19" s="88">
        <f t="shared" si="16"/>
        <v>22936.999999999996</v>
      </c>
      <c r="AM19" s="88">
        <f t="shared" si="16"/>
        <v>25281.999999999996</v>
      </c>
      <c r="AN19" s="88">
        <f t="shared" si="16"/>
        <v>22942</v>
      </c>
      <c r="AO19" s="88">
        <f t="shared" si="16"/>
        <v>27053</v>
      </c>
      <c r="AP19" s="30"/>
      <c r="AQ19" s="88">
        <f t="shared" si="17"/>
        <v>25799</v>
      </c>
      <c r="AR19" s="88">
        <f t="shared" si="17"/>
        <v>25456</v>
      </c>
      <c r="AS19" s="88">
        <f t="shared" si="17"/>
        <v>24816</v>
      </c>
      <c r="AT19" s="88">
        <f t="shared" si="17"/>
        <v>16836</v>
      </c>
      <c r="AU19" s="30"/>
      <c r="AV19" s="88">
        <f t="shared" si="18"/>
        <v>17518</v>
      </c>
      <c r="AW19" s="88">
        <f t="shared" si="18"/>
        <v>12387</v>
      </c>
      <c r="AX19" s="88">
        <f t="shared" si="18"/>
        <v>11938</v>
      </c>
      <c r="AY19" s="88">
        <f t="shared" si="18"/>
        <v>11676</v>
      </c>
      <c r="BA19" s="88">
        <f t="shared" si="19"/>
        <v>8149</v>
      </c>
      <c r="BB19" s="88">
        <f t="shared" si="19"/>
        <v>6776</v>
      </c>
      <c r="BC19" s="88">
        <v>7286</v>
      </c>
      <c r="BD19" s="88">
        <f t="shared" si="20"/>
        <v>4654</v>
      </c>
      <c r="BF19" s="88">
        <f t="shared" si="21"/>
        <v>2901.0000000000146</v>
      </c>
      <c r="BG19" s="88">
        <v>3458.0000000000146</v>
      </c>
      <c r="BH19" s="88">
        <v>918</v>
      </c>
      <c r="BI19" s="88">
        <v>4649</v>
      </c>
      <c r="BK19" s="88">
        <v>5592.9999999999854</v>
      </c>
      <c r="BL19" s="88">
        <v>6213.9999999999854</v>
      </c>
      <c r="BM19" s="88">
        <v>7709.0000000000146</v>
      </c>
      <c r="BN19" s="88">
        <v>5607</v>
      </c>
    </row>
    <row r="20" spans="2:66" outlineLevel="1" x14ac:dyDescent="0.35">
      <c r="B20" s="30" t="s">
        <v>257</v>
      </c>
      <c r="C20" s="30">
        <v>0</v>
      </c>
      <c r="D20" s="30">
        <v>0</v>
      </c>
      <c r="E20" s="30">
        <v>0</v>
      </c>
      <c r="F20" s="30">
        <v>0</v>
      </c>
      <c r="G20" s="30"/>
      <c r="H20" s="88">
        <f t="shared" si="10"/>
        <v>0</v>
      </c>
      <c r="I20" s="88">
        <f t="shared" si="22"/>
        <v>0</v>
      </c>
      <c r="J20" s="88">
        <f t="shared" si="22"/>
        <v>0</v>
      </c>
      <c r="K20" s="88">
        <f t="shared" si="22"/>
        <v>0</v>
      </c>
      <c r="L20" s="30"/>
      <c r="M20" s="88">
        <f t="shared" si="23"/>
        <v>0</v>
      </c>
      <c r="N20" s="88">
        <f t="shared" si="23"/>
        <v>0</v>
      </c>
      <c r="O20" s="88">
        <f t="shared" si="23"/>
        <v>0</v>
      </c>
      <c r="P20" s="88">
        <f t="shared" si="23"/>
        <v>0</v>
      </c>
      <c r="Q20" s="30"/>
      <c r="R20" s="88">
        <f t="shared" si="12"/>
        <v>0</v>
      </c>
      <c r="S20" s="88">
        <f t="shared" si="12"/>
        <v>0</v>
      </c>
      <c r="T20" s="88">
        <f t="shared" si="12"/>
        <v>0</v>
      </c>
      <c r="U20" s="88">
        <f t="shared" si="12"/>
        <v>0</v>
      </c>
      <c r="V20" s="30"/>
      <c r="W20" s="88">
        <f t="shared" si="13"/>
        <v>0</v>
      </c>
      <c r="X20" s="88">
        <f t="shared" si="13"/>
        <v>0</v>
      </c>
      <c r="Y20" s="88">
        <f t="shared" si="13"/>
        <v>0</v>
      </c>
      <c r="Z20" s="88">
        <f t="shared" si="13"/>
        <v>0</v>
      </c>
      <c r="AA20" s="30"/>
      <c r="AB20" s="88">
        <f t="shared" si="14"/>
        <v>0</v>
      </c>
      <c r="AC20" s="88">
        <f t="shared" si="14"/>
        <v>0</v>
      </c>
      <c r="AD20" s="88">
        <f t="shared" si="14"/>
        <v>0</v>
      </c>
      <c r="AE20" s="88">
        <f t="shared" si="14"/>
        <v>0</v>
      </c>
      <c r="AF20" s="30"/>
      <c r="AG20" s="88">
        <f t="shared" si="15"/>
        <v>0</v>
      </c>
      <c r="AH20" s="88">
        <f t="shared" si="15"/>
        <v>0</v>
      </c>
      <c r="AI20" s="88">
        <f t="shared" si="15"/>
        <v>0</v>
      </c>
      <c r="AJ20" s="88">
        <f t="shared" si="15"/>
        <v>0</v>
      </c>
      <c r="AK20" s="30"/>
      <c r="AL20" s="88">
        <f t="shared" si="16"/>
        <v>3855</v>
      </c>
      <c r="AM20" s="88">
        <f t="shared" si="16"/>
        <v>10328</v>
      </c>
      <c r="AN20" s="88">
        <f t="shared" si="16"/>
        <v>13175</v>
      </c>
      <c r="AO20" s="88">
        <f t="shared" si="16"/>
        <v>20148.000000000004</v>
      </c>
      <c r="AP20" s="30"/>
      <c r="AQ20" s="88">
        <f t="shared" si="17"/>
        <v>21901.999999999996</v>
      </c>
      <c r="AR20" s="88">
        <f t="shared" si="17"/>
        <v>24782</v>
      </c>
      <c r="AS20" s="88">
        <f t="shared" si="17"/>
        <v>24820.999999999993</v>
      </c>
      <c r="AT20" s="88">
        <f t="shared" si="17"/>
        <v>23506.999999999996</v>
      </c>
      <c r="AU20" s="30"/>
      <c r="AV20" s="88">
        <f t="shared" si="18"/>
        <v>22675.999999999996</v>
      </c>
      <c r="AW20" s="88">
        <f t="shared" si="18"/>
        <v>17286</v>
      </c>
      <c r="AX20" s="88">
        <f t="shared" si="18"/>
        <v>16809.000000000007</v>
      </c>
      <c r="AY20" s="88">
        <f t="shared" si="18"/>
        <v>16040.000000000007</v>
      </c>
      <c r="BA20" s="88">
        <f t="shared" si="19"/>
        <v>12044.000000000015</v>
      </c>
      <c r="BB20" s="88">
        <f t="shared" si="19"/>
        <v>10672.000000000007</v>
      </c>
      <c r="BC20" s="88">
        <v>10345.000000000007</v>
      </c>
      <c r="BD20" s="88">
        <f t="shared" si="20"/>
        <v>10094.999999999978</v>
      </c>
      <c r="BF20" s="88">
        <f t="shared" si="21"/>
        <v>9312.9999999999782</v>
      </c>
      <c r="BG20" s="88">
        <v>9404.9999999999927</v>
      </c>
      <c r="BH20" s="88">
        <v>10885.999999999993</v>
      </c>
      <c r="BI20" s="88">
        <v>14822.000000000029</v>
      </c>
      <c r="BK20" s="88">
        <v>16044.000000000015</v>
      </c>
      <c r="BL20" s="88">
        <v>20369</v>
      </c>
      <c r="BM20" s="88">
        <v>18631.999999999985</v>
      </c>
      <c r="BN20" s="88">
        <v>18419.999999999985</v>
      </c>
    </row>
    <row r="21" spans="2:66" outlineLevel="1" x14ac:dyDescent="0.35">
      <c r="B21" s="30" t="s">
        <v>251</v>
      </c>
      <c r="C21" s="30">
        <v>0</v>
      </c>
      <c r="D21" s="30">
        <v>0</v>
      </c>
      <c r="E21" s="30">
        <v>0</v>
      </c>
      <c r="F21" s="30">
        <v>0</v>
      </c>
      <c r="G21" s="30"/>
      <c r="H21" s="30">
        <v>0</v>
      </c>
      <c r="I21" s="30">
        <v>0</v>
      </c>
      <c r="J21" s="30">
        <v>0</v>
      </c>
      <c r="K21" s="30">
        <v>0</v>
      </c>
      <c r="L21" s="30"/>
      <c r="M21" s="30">
        <v>0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>
        <v>0</v>
      </c>
      <c r="V21" s="30"/>
      <c r="W21" s="30">
        <v>0</v>
      </c>
      <c r="X21" s="30">
        <v>0</v>
      </c>
      <c r="Y21" s="30">
        <v>0</v>
      </c>
      <c r="Z21" s="30">
        <v>0</v>
      </c>
      <c r="AA21" s="30"/>
      <c r="AB21" s="30">
        <v>0</v>
      </c>
      <c r="AC21" s="30">
        <v>0</v>
      </c>
      <c r="AD21" s="30">
        <v>0</v>
      </c>
      <c r="AE21" s="30">
        <v>0</v>
      </c>
      <c r="AF21" s="30"/>
      <c r="AG21" s="30">
        <v>0</v>
      </c>
      <c r="AH21" s="30">
        <v>0</v>
      </c>
      <c r="AI21" s="30">
        <v>0</v>
      </c>
      <c r="AJ21" s="30">
        <v>0</v>
      </c>
      <c r="AK21" s="30"/>
      <c r="AL21" s="30">
        <v>0</v>
      </c>
      <c r="AM21" s="30">
        <v>0</v>
      </c>
      <c r="AN21" s="30">
        <v>0</v>
      </c>
      <c r="AO21" s="30">
        <v>0</v>
      </c>
      <c r="AP21" s="30"/>
      <c r="AQ21" s="30">
        <v>0</v>
      </c>
      <c r="AR21" s="30">
        <v>0</v>
      </c>
      <c r="AS21" s="30">
        <v>0</v>
      </c>
      <c r="AT21" s="30">
        <v>0</v>
      </c>
      <c r="AU21" s="30"/>
      <c r="AV21" s="30">
        <v>0</v>
      </c>
      <c r="AW21" s="30">
        <v>0</v>
      </c>
      <c r="AX21" s="30">
        <v>0</v>
      </c>
      <c r="AY21" s="30">
        <v>0</v>
      </c>
      <c r="BA21" s="88">
        <f t="shared" si="19"/>
        <v>2904</v>
      </c>
      <c r="BB21" s="88">
        <f t="shared" si="19"/>
        <v>3665</v>
      </c>
      <c r="BC21" s="88">
        <v>3665</v>
      </c>
      <c r="BD21" s="88">
        <f t="shared" si="20"/>
        <v>4070.9999999999995</v>
      </c>
      <c r="BF21" s="88">
        <f t="shared" si="21"/>
        <v>-2904</v>
      </c>
      <c r="BG21" s="88">
        <v>-3665</v>
      </c>
      <c r="BH21" s="88">
        <v>-3665</v>
      </c>
      <c r="BI21" s="88">
        <v>-4070.9999999999995</v>
      </c>
      <c r="BK21" s="88">
        <v>0</v>
      </c>
      <c r="BL21" s="88">
        <v>0</v>
      </c>
      <c r="BM21" s="88">
        <v>0</v>
      </c>
      <c r="BN21" s="88">
        <v>0</v>
      </c>
    </row>
    <row r="22" spans="2:66" outlineLevel="1" x14ac:dyDescent="0.35">
      <c r="B22" s="30" t="s">
        <v>34</v>
      </c>
      <c r="C22" s="30">
        <v>0</v>
      </c>
      <c r="D22" s="30">
        <v>0</v>
      </c>
      <c r="E22" s="30">
        <v>0</v>
      </c>
      <c r="F22" s="30">
        <v>0</v>
      </c>
      <c r="G22" s="30"/>
      <c r="H22" s="88">
        <f t="shared" ref="H22:K23" si="24">H10-C10</f>
        <v>0</v>
      </c>
      <c r="I22" s="88">
        <f t="shared" si="24"/>
        <v>0</v>
      </c>
      <c r="J22" s="88">
        <f t="shared" si="24"/>
        <v>0</v>
      </c>
      <c r="K22" s="88">
        <f t="shared" si="24"/>
        <v>0</v>
      </c>
      <c r="L22" s="30"/>
      <c r="M22" s="88">
        <f t="shared" ref="M22:P23" si="25">M10-H10</f>
        <v>0</v>
      </c>
      <c r="N22" s="88">
        <f t="shared" si="25"/>
        <v>0</v>
      </c>
      <c r="O22" s="88">
        <f t="shared" si="25"/>
        <v>0</v>
      </c>
      <c r="P22" s="88">
        <f t="shared" si="25"/>
        <v>0</v>
      </c>
      <c r="Q22" s="30"/>
      <c r="R22" s="88">
        <f t="shared" ref="R22:U23" si="26">R10-M10</f>
        <v>0</v>
      </c>
      <c r="S22" s="88">
        <f t="shared" si="26"/>
        <v>0</v>
      </c>
      <c r="T22" s="88">
        <f t="shared" si="26"/>
        <v>0</v>
      </c>
      <c r="U22" s="88">
        <f t="shared" si="26"/>
        <v>2163</v>
      </c>
      <c r="V22" s="30"/>
      <c r="W22" s="88">
        <f t="shared" ref="W22:Z23" si="27">W10-R10</f>
        <v>2163</v>
      </c>
      <c r="X22" s="88">
        <f t="shared" si="27"/>
        <v>2163</v>
      </c>
      <c r="Y22" s="88">
        <f t="shared" si="27"/>
        <v>2419</v>
      </c>
      <c r="Z22" s="88">
        <f t="shared" si="27"/>
        <v>578</v>
      </c>
      <c r="AA22" s="30"/>
      <c r="AB22" s="88">
        <f t="shared" ref="AB22:AE23" si="28">AB10-W10</f>
        <v>578</v>
      </c>
      <c r="AC22" s="88">
        <f t="shared" si="28"/>
        <v>1102</v>
      </c>
      <c r="AD22" s="88">
        <f t="shared" si="28"/>
        <v>726</v>
      </c>
      <c r="AE22" s="88">
        <f t="shared" si="28"/>
        <v>1027</v>
      </c>
      <c r="AF22" s="30"/>
      <c r="AG22" s="88">
        <f t="shared" ref="AG22:AJ23" si="29">AG10-AB10</f>
        <v>1149</v>
      </c>
      <c r="AH22" s="88">
        <f t="shared" si="29"/>
        <v>815</v>
      </c>
      <c r="AI22" s="88">
        <f t="shared" si="29"/>
        <v>1801</v>
      </c>
      <c r="AJ22" s="88">
        <f t="shared" si="29"/>
        <v>3203</v>
      </c>
      <c r="AK22" s="30"/>
      <c r="AL22" s="88">
        <f t="shared" ref="AL22:AO23" si="30">AL10-AG10</f>
        <v>3896</v>
      </c>
      <c r="AM22" s="88">
        <f t="shared" si="30"/>
        <v>3474</v>
      </c>
      <c r="AN22" s="88">
        <f t="shared" si="30"/>
        <v>3562</v>
      </c>
      <c r="AO22" s="88">
        <f t="shared" si="30"/>
        <v>2323</v>
      </c>
      <c r="AP22" s="30"/>
      <c r="AQ22" s="88">
        <f t="shared" ref="AQ22:AT23" si="31">AQ10-AL10</f>
        <v>1508</v>
      </c>
      <c r="AR22" s="88">
        <f t="shared" si="31"/>
        <v>1740</v>
      </c>
      <c r="AS22" s="88">
        <f t="shared" si="31"/>
        <v>285</v>
      </c>
      <c r="AT22" s="88">
        <f t="shared" si="31"/>
        <v>2044.0000000000018</v>
      </c>
      <c r="AU22" s="30"/>
      <c r="AV22" s="88">
        <f t="shared" ref="AV22:AY23" si="32">AV10-AQ10</f>
        <v>2533</v>
      </c>
      <c r="AW22" s="88">
        <f t="shared" si="32"/>
        <v>3116</v>
      </c>
      <c r="AX22" s="88">
        <f t="shared" si="32"/>
        <v>4806</v>
      </c>
      <c r="AY22" s="88">
        <f t="shared" si="32"/>
        <v>2417.9999999999982</v>
      </c>
      <c r="BA22" s="88">
        <f t="shared" si="19"/>
        <v>1929</v>
      </c>
      <c r="BB22" s="88">
        <f t="shared" si="19"/>
        <v>1346</v>
      </c>
      <c r="BC22" s="88">
        <v>157</v>
      </c>
      <c r="BD22" s="88">
        <f t="shared" si="20"/>
        <v>-1189</v>
      </c>
      <c r="BF22" s="88">
        <f t="shared" si="21"/>
        <v>-1189</v>
      </c>
      <c r="BG22" s="88">
        <v>-1189</v>
      </c>
      <c r="BH22" s="88">
        <v>-2144</v>
      </c>
      <c r="BI22" s="88">
        <v>-511</v>
      </c>
      <c r="BK22" s="88">
        <v>-511</v>
      </c>
      <c r="BL22" s="88">
        <v>-2001.0000000000018</v>
      </c>
      <c r="BM22" s="88">
        <v>-821</v>
      </c>
      <c r="BN22" s="88">
        <v>-97</v>
      </c>
    </row>
    <row r="23" spans="2:66" outlineLevel="1" x14ac:dyDescent="0.35">
      <c r="B23" s="30" t="s">
        <v>243</v>
      </c>
      <c r="C23" s="30">
        <v>186</v>
      </c>
      <c r="D23" s="30">
        <v>186</v>
      </c>
      <c r="E23" s="30">
        <v>186</v>
      </c>
      <c r="F23" s="30">
        <v>100</v>
      </c>
      <c r="G23" s="30"/>
      <c r="H23" s="88">
        <f t="shared" si="24"/>
        <v>100</v>
      </c>
      <c r="I23" s="88">
        <f t="shared" si="24"/>
        <v>298</v>
      </c>
      <c r="J23" s="88">
        <f t="shared" si="24"/>
        <v>397</v>
      </c>
      <c r="K23" s="88">
        <f t="shared" si="24"/>
        <v>864</v>
      </c>
      <c r="L23" s="30"/>
      <c r="M23" s="88">
        <f t="shared" si="25"/>
        <v>1500</v>
      </c>
      <c r="N23" s="88">
        <f t="shared" si="25"/>
        <v>1961.9999999999995</v>
      </c>
      <c r="O23" s="88">
        <f t="shared" si="25"/>
        <v>2571</v>
      </c>
      <c r="P23" s="88">
        <f t="shared" si="25"/>
        <v>3253</v>
      </c>
      <c r="Q23" s="30"/>
      <c r="R23" s="88">
        <f t="shared" si="26"/>
        <v>2788</v>
      </c>
      <c r="S23" s="88">
        <f t="shared" si="26"/>
        <v>2678.0000000000005</v>
      </c>
      <c r="T23" s="88">
        <f t="shared" si="26"/>
        <v>2292</v>
      </c>
      <c r="U23" s="88">
        <f t="shared" si="26"/>
        <v>2249</v>
      </c>
      <c r="V23" s="30"/>
      <c r="W23" s="88">
        <f t="shared" si="27"/>
        <v>2011</v>
      </c>
      <c r="X23" s="88">
        <f t="shared" si="27"/>
        <v>2073</v>
      </c>
      <c r="Y23" s="88">
        <f t="shared" si="27"/>
        <v>1450</v>
      </c>
      <c r="Z23" s="88">
        <f t="shared" si="27"/>
        <v>444</v>
      </c>
      <c r="AA23" s="30"/>
      <c r="AB23" s="88">
        <f t="shared" si="28"/>
        <v>-6585</v>
      </c>
      <c r="AC23" s="88">
        <f t="shared" si="28"/>
        <v>-7197</v>
      </c>
      <c r="AD23" s="88">
        <f t="shared" si="28"/>
        <v>-6896</v>
      </c>
      <c r="AE23" s="88">
        <f t="shared" si="28"/>
        <v>-7096</v>
      </c>
      <c r="AF23" s="30"/>
      <c r="AG23" s="88">
        <f t="shared" si="29"/>
        <v>0</v>
      </c>
      <c r="AH23" s="88">
        <f t="shared" si="29"/>
        <v>0</v>
      </c>
      <c r="AI23" s="88">
        <f t="shared" si="29"/>
        <v>0</v>
      </c>
      <c r="AJ23" s="88">
        <f t="shared" si="29"/>
        <v>0</v>
      </c>
      <c r="AK23" s="30"/>
      <c r="AL23" s="88">
        <f t="shared" si="30"/>
        <v>0</v>
      </c>
      <c r="AM23" s="88">
        <f t="shared" si="30"/>
        <v>0</v>
      </c>
      <c r="AN23" s="88">
        <f t="shared" si="30"/>
        <v>0</v>
      </c>
      <c r="AO23" s="88">
        <f t="shared" si="30"/>
        <v>0</v>
      </c>
      <c r="AP23" s="30"/>
      <c r="AQ23" s="88">
        <f t="shared" si="31"/>
        <v>0</v>
      </c>
      <c r="AR23" s="88">
        <f t="shared" si="31"/>
        <v>0</v>
      </c>
      <c r="AS23" s="88">
        <f t="shared" si="31"/>
        <v>0</v>
      </c>
      <c r="AT23" s="88">
        <f t="shared" si="31"/>
        <v>0</v>
      </c>
      <c r="AU23" s="30"/>
      <c r="AV23" s="88">
        <f t="shared" si="32"/>
        <v>0</v>
      </c>
      <c r="AW23" s="88">
        <f t="shared" si="32"/>
        <v>0</v>
      </c>
      <c r="AX23" s="88">
        <f t="shared" si="32"/>
        <v>0</v>
      </c>
      <c r="AY23" s="88">
        <f t="shared" si="32"/>
        <v>0</v>
      </c>
      <c r="BA23" s="88">
        <f t="shared" si="19"/>
        <v>0</v>
      </c>
      <c r="BB23" s="88">
        <f t="shared" si="19"/>
        <v>0</v>
      </c>
      <c r="BC23" s="88">
        <v>0</v>
      </c>
      <c r="BD23" s="88">
        <f t="shared" si="20"/>
        <v>0</v>
      </c>
      <c r="BF23" s="88">
        <f t="shared" si="21"/>
        <v>0</v>
      </c>
      <c r="BG23" s="88">
        <v>0</v>
      </c>
      <c r="BH23" s="88">
        <v>0</v>
      </c>
      <c r="BI23" s="88">
        <v>0</v>
      </c>
      <c r="BK23" s="88">
        <v>0</v>
      </c>
      <c r="BL23" s="88">
        <v>0</v>
      </c>
      <c r="BM23" s="88">
        <v>0</v>
      </c>
      <c r="BN23" s="88">
        <v>0</v>
      </c>
    </row>
    <row r="26" spans="2:66" x14ac:dyDescent="0.35">
      <c r="B26" s="30"/>
      <c r="C26" s="103" t="s">
        <v>35</v>
      </c>
      <c r="D26" s="103" t="s">
        <v>36</v>
      </c>
      <c r="E26" s="103" t="s">
        <v>37</v>
      </c>
      <c r="F26" s="103" t="s">
        <v>38</v>
      </c>
      <c r="G26" s="110"/>
      <c r="H26" s="103" t="s">
        <v>39</v>
      </c>
      <c r="I26" s="103" t="s">
        <v>40</v>
      </c>
      <c r="J26" s="103" t="s">
        <v>41</v>
      </c>
      <c r="K26" s="103" t="s">
        <v>42</v>
      </c>
      <c r="L26" s="30"/>
      <c r="M26" s="41" t="s">
        <v>43</v>
      </c>
      <c r="N26" s="41" t="s">
        <v>44</v>
      </c>
      <c r="O26" s="41" t="s">
        <v>45</v>
      </c>
      <c r="P26" s="41" t="s">
        <v>46</v>
      </c>
      <c r="Q26" s="30"/>
      <c r="R26" s="41" t="s">
        <v>47</v>
      </c>
      <c r="S26" s="41" t="s">
        <v>48</v>
      </c>
      <c r="T26" s="41" t="s">
        <v>49</v>
      </c>
      <c r="U26" s="41" t="s">
        <v>50</v>
      </c>
      <c r="V26" s="30"/>
      <c r="W26" s="41" t="s">
        <v>51</v>
      </c>
      <c r="X26" s="41" t="s">
        <v>52</v>
      </c>
      <c r="Y26" s="41" t="s">
        <v>53</v>
      </c>
      <c r="Z26" s="41" t="s">
        <v>54</v>
      </c>
      <c r="AA26" s="40"/>
      <c r="AB26" s="41" t="s">
        <v>55</v>
      </c>
      <c r="AC26" s="41" t="s">
        <v>58</v>
      </c>
      <c r="AD26" s="41" t="s">
        <v>59</v>
      </c>
      <c r="AE26" s="41" t="s">
        <v>60</v>
      </c>
      <c r="AF26" s="40"/>
      <c r="AG26" s="41" t="s">
        <v>61</v>
      </c>
      <c r="AH26" s="41" t="s">
        <v>56</v>
      </c>
      <c r="AI26" s="41" t="s">
        <v>62</v>
      </c>
      <c r="AJ26" s="41" t="s">
        <v>63</v>
      </c>
      <c r="AK26" s="40"/>
      <c r="AL26" s="41" t="s">
        <v>64</v>
      </c>
      <c r="AM26" s="41" t="s">
        <v>65</v>
      </c>
      <c r="AN26" s="41" t="s">
        <v>57</v>
      </c>
      <c r="AO26" s="41" t="s">
        <v>66</v>
      </c>
      <c r="AP26" s="40"/>
      <c r="AQ26" s="41" t="s">
        <v>67</v>
      </c>
      <c r="AR26" s="41" t="s">
        <v>68</v>
      </c>
      <c r="AS26" s="41" t="s">
        <v>69</v>
      </c>
      <c r="AT26" s="41" t="s">
        <v>70</v>
      </c>
      <c r="AU26" s="40"/>
      <c r="AV26" s="41" t="s">
        <v>71</v>
      </c>
      <c r="AW26" s="41" t="s">
        <v>72</v>
      </c>
      <c r="AX26" s="41" t="s">
        <v>73</v>
      </c>
      <c r="AY26" s="41" t="s">
        <v>74</v>
      </c>
      <c r="BA26" s="41" t="s">
        <v>249</v>
      </c>
      <c r="BB26" s="155" t="s">
        <v>252</v>
      </c>
      <c r="BC26" s="103" t="s">
        <v>253</v>
      </c>
      <c r="BD26" s="103" t="s">
        <v>254</v>
      </c>
      <c r="BF26" s="103" t="s">
        <v>258</v>
      </c>
      <c r="BG26" s="103" t="s">
        <v>259</v>
      </c>
      <c r="BH26" s="103" t="s">
        <v>263</v>
      </c>
      <c r="BI26" s="155" t="s">
        <v>271</v>
      </c>
      <c r="BK26" s="41" t="s">
        <v>274</v>
      </c>
      <c r="BL26" s="41" t="s">
        <v>277</v>
      </c>
      <c r="BM26" s="41" t="s">
        <v>279</v>
      </c>
      <c r="BN26" s="41" t="s">
        <v>283</v>
      </c>
    </row>
    <row r="27" spans="2:66" x14ac:dyDescent="0.35">
      <c r="B27" s="4" t="s">
        <v>235</v>
      </c>
      <c r="C27" s="20">
        <v>0.39502875057993225</v>
      </c>
      <c r="D27" s="20">
        <v>0.31578616352201255</v>
      </c>
      <c r="E27" s="20">
        <v>0.3323715472281244</v>
      </c>
      <c r="F27" s="20">
        <v>0.22508746249753445</v>
      </c>
      <c r="G27" s="30"/>
      <c r="H27" s="20">
        <f t="shared" ref="H27:K29" si="33">H3/C3-1</f>
        <v>0.23954165700867702</v>
      </c>
      <c r="I27" s="20">
        <f t="shared" si="33"/>
        <v>0.24837244873572017</v>
      </c>
      <c r="J27" s="20">
        <f t="shared" si="33"/>
        <v>0.23506972445475394</v>
      </c>
      <c r="K27" s="20">
        <f t="shared" si="33"/>
        <v>0.20759433602521837</v>
      </c>
      <c r="L27" s="30"/>
      <c r="M27" s="20">
        <f t="shared" ref="M27:P29" si="34">M3/H3-1</f>
        <v>0.20564896419395762</v>
      </c>
      <c r="N27" s="20">
        <f t="shared" si="34"/>
        <v>0.2363193604214846</v>
      </c>
      <c r="O27" s="20">
        <f t="shared" si="34"/>
        <v>0.22267545082388129</v>
      </c>
      <c r="P27" s="20">
        <f t="shared" si="34"/>
        <v>0.57333323977067785</v>
      </c>
      <c r="Q27" s="30"/>
      <c r="R27" s="20">
        <f t="shared" ref="R27:U29" si="35">R3/M3-1</f>
        <v>0.55501382426326806</v>
      </c>
      <c r="S27" s="20">
        <f t="shared" si="35"/>
        <v>0.58419533466298357</v>
      </c>
      <c r="T27" s="20">
        <f t="shared" si="35"/>
        <v>0.5619892234396191</v>
      </c>
      <c r="U27" s="20">
        <f t="shared" si="35"/>
        <v>0.28369259313771411</v>
      </c>
      <c r="V27" s="30"/>
      <c r="W27" s="20">
        <f t="shared" ref="W27:Z31" si="36">W3/R3-1</f>
        <v>0.28613617932894742</v>
      </c>
      <c r="X27" s="20">
        <f t="shared" si="36"/>
        <v>0.1706664789921879</v>
      </c>
      <c r="Y27" s="20">
        <f t="shared" si="36"/>
        <v>0.18125139252760092</v>
      </c>
      <c r="Z27" s="20">
        <f t="shared" si="36"/>
        <v>0.11813020728376955</v>
      </c>
      <c r="AA27" s="30"/>
      <c r="AB27" s="20">
        <f t="shared" ref="AB27:AE31" si="37">AB3/W3-1</f>
        <v>6.4034608563124262E-2</v>
      </c>
      <c r="AC27" s="20">
        <f t="shared" si="37"/>
        <v>7.7284811563998801E-2</v>
      </c>
      <c r="AD27" s="20">
        <f t="shared" si="37"/>
        <v>6.0461591994822816E-2</v>
      </c>
      <c r="AE27" s="20">
        <f t="shared" si="37"/>
        <v>6.7488456208167458E-2</v>
      </c>
      <c r="AF27" s="30"/>
      <c r="AG27" s="20">
        <f t="shared" ref="AG27:AJ31" si="38">AG3/AB3-1</f>
        <v>0.12170075895615806</v>
      </c>
      <c r="AH27" s="20">
        <f t="shared" si="38"/>
        <v>0.18854479277759872</v>
      </c>
      <c r="AI27" s="20">
        <f t="shared" si="38"/>
        <v>0.21270772448350628</v>
      </c>
      <c r="AJ27" s="20">
        <f t="shared" si="38"/>
        <v>0.26347371607716186</v>
      </c>
      <c r="AK27" s="30"/>
      <c r="AL27" s="20">
        <f t="shared" ref="AL27:AO31" si="39">AL3/AG3-1</f>
        <v>0.28390429118893024</v>
      </c>
      <c r="AM27" s="20">
        <f t="shared" si="39"/>
        <v>0.30826937599040094</v>
      </c>
      <c r="AN27" s="20">
        <f t="shared" si="39"/>
        <v>0.30333491378928867</v>
      </c>
      <c r="AO27" s="20">
        <f t="shared" si="39"/>
        <v>0.35597742352107531</v>
      </c>
      <c r="AP27" s="30"/>
      <c r="AQ27" s="20">
        <f t="shared" ref="AQ27:AT32" si="40">AQ3/AL3-1</f>
        <v>0.33235714083277523</v>
      </c>
      <c r="AR27" s="20">
        <f t="shared" si="40"/>
        <v>0.34024863743838174</v>
      </c>
      <c r="AS27" s="20">
        <f t="shared" si="40"/>
        <v>0.32151239081140215</v>
      </c>
      <c r="AT27" s="20">
        <f t="shared" si="40"/>
        <v>0.22758523163814393</v>
      </c>
      <c r="AU27" s="30"/>
      <c r="AV27" s="20">
        <f t="shared" ref="AV27:AY32" si="41">AV3/AQ3-1</f>
        <v>0.23484784989345386</v>
      </c>
      <c r="AW27" s="20">
        <f t="shared" si="41"/>
        <v>0.158002354570701</v>
      </c>
      <c r="AX27" s="20">
        <f t="shared" si="41"/>
        <v>0.17279141649182161</v>
      </c>
      <c r="AY27" s="20">
        <f t="shared" si="41"/>
        <v>0.16742056860474896</v>
      </c>
      <c r="BA27" s="20">
        <f t="shared" ref="BA27:BH32" si="42">BA3/AV3-1</f>
        <v>0.14349034566897934</v>
      </c>
      <c r="BB27" s="20">
        <f t="shared" si="42"/>
        <v>0.12111644691622447</v>
      </c>
      <c r="BC27" s="20">
        <f t="shared" si="42"/>
        <v>0.111595440240156</v>
      </c>
      <c r="BD27" s="20">
        <f t="shared" si="42"/>
        <v>9.1586808350711646E-2</v>
      </c>
      <c r="BF27" s="20">
        <f t="shared" si="42"/>
        <v>6.8901915560036331E-2</v>
      </c>
      <c r="BG27" s="20">
        <f t="shared" si="42"/>
        <v>6.9909451967832714E-2</v>
      </c>
      <c r="BH27" s="20">
        <f t="shared" si="42"/>
        <v>5.8529795328157386E-2</v>
      </c>
      <c r="BI27" s="20">
        <v>8.6765415042944438E-2</v>
      </c>
      <c r="BK27" s="20">
        <v>9.5156082279526766E-2</v>
      </c>
      <c r="BL27" s="20">
        <v>0.10762829403606111</v>
      </c>
      <c r="BM27" s="20">
        <f t="shared" ref="BM27:BN32" si="43">BM3/BH3-1</f>
        <v>0.101522453799751</v>
      </c>
      <c r="BN27" s="20">
        <f t="shared" si="43"/>
        <v>9.0653610643896654E-2</v>
      </c>
    </row>
    <row r="28" spans="2:66" outlineLevel="1" x14ac:dyDescent="0.35">
      <c r="B28" s="52" t="s">
        <v>255</v>
      </c>
      <c r="C28" s="21">
        <v>0.34988698311394761</v>
      </c>
      <c r="D28" s="21">
        <v>0.30369474877219493</v>
      </c>
      <c r="E28" s="21">
        <v>0.32119401261565556</v>
      </c>
      <c r="F28" s="21">
        <v>0.2219544508232919</v>
      </c>
      <c r="G28" s="30"/>
      <c r="H28" s="21">
        <f t="shared" si="33"/>
        <v>0.23575474021177056</v>
      </c>
      <c r="I28" s="21">
        <f t="shared" si="33"/>
        <v>0.22028004451038585</v>
      </c>
      <c r="J28" s="21">
        <f t="shared" si="33"/>
        <v>0.19280899367427429</v>
      </c>
      <c r="K28" s="21">
        <f t="shared" si="33"/>
        <v>0.17221155236148111</v>
      </c>
      <c r="L28" s="30"/>
      <c r="M28" s="21">
        <f t="shared" si="34"/>
        <v>0.1718276741590945</v>
      </c>
      <c r="N28" s="21">
        <f t="shared" si="34"/>
        <v>0.19780386792811266</v>
      </c>
      <c r="O28" s="21">
        <f t="shared" si="34"/>
        <v>0.1952481704357063</v>
      </c>
      <c r="P28" s="21">
        <f t="shared" si="34"/>
        <v>0.26723864557274224</v>
      </c>
      <c r="Q28" s="30"/>
      <c r="R28" s="21">
        <f t="shared" si="35"/>
        <v>0.25434046967197799</v>
      </c>
      <c r="S28" s="21">
        <f t="shared" si="35"/>
        <v>0.25655035685963545</v>
      </c>
      <c r="T28" s="21">
        <f t="shared" si="35"/>
        <v>0.23337113781265351</v>
      </c>
      <c r="U28" s="21">
        <f t="shared" si="35"/>
        <v>0.22322086443953215</v>
      </c>
      <c r="V28" s="30"/>
      <c r="W28" s="21">
        <f t="shared" si="36"/>
        <v>0.22737378667100461</v>
      </c>
      <c r="X28" s="21">
        <f t="shared" si="36"/>
        <v>0.15382042397965279</v>
      </c>
      <c r="Y28" s="21">
        <f t="shared" si="36"/>
        <v>0.16848089468779115</v>
      </c>
      <c r="Z28" s="21">
        <f t="shared" si="36"/>
        <v>0.12436993891177739</v>
      </c>
      <c r="AA28" s="30"/>
      <c r="AB28" s="21">
        <f t="shared" si="37"/>
        <v>9.1532649995581972E-2</v>
      </c>
      <c r="AC28" s="21">
        <f t="shared" si="37"/>
        <v>0.10032052684549098</v>
      </c>
      <c r="AD28" s="21">
        <f t="shared" si="37"/>
        <v>8.3672308273115448E-2</v>
      </c>
      <c r="AE28" s="21">
        <f t="shared" si="37"/>
        <v>7.1484527016440813E-2</v>
      </c>
      <c r="AF28" s="30"/>
      <c r="AG28" s="21">
        <f t="shared" si="38"/>
        <v>0.10009815528773647</v>
      </c>
      <c r="AH28" s="21">
        <f t="shared" si="38"/>
        <v>0.14429945567071778</v>
      </c>
      <c r="AI28" s="21">
        <f t="shared" si="38"/>
        <v>0.15722535978371277</v>
      </c>
      <c r="AJ28" s="21">
        <f t="shared" si="38"/>
        <v>0.19017004315935937</v>
      </c>
      <c r="AK28" s="30"/>
      <c r="AL28" s="21">
        <f t="shared" si="39"/>
        <v>0.19436140367014665</v>
      </c>
      <c r="AM28" s="21">
        <f t="shared" si="39"/>
        <v>0.21641405255589885</v>
      </c>
      <c r="AN28" s="21">
        <f t="shared" si="39"/>
        <v>0.22141142949212611</v>
      </c>
      <c r="AO28" s="21">
        <f t="shared" si="39"/>
        <v>0.27740347651017339</v>
      </c>
      <c r="AP28" s="30"/>
      <c r="AQ28" s="21">
        <f t="shared" si="40"/>
        <v>0.25966344487658333</v>
      </c>
      <c r="AR28" s="21">
        <f t="shared" si="40"/>
        <v>0.28179350737473641</v>
      </c>
      <c r="AS28" s="21">
        <f t="shared" si="40"/>
        <v>0.27539617794594951</v>
      </c>
      <c r="AT28" s="21">
        <f t="shared" si="40"/>
        <v>0.20908298352243282</v>
      </c>
      <c r="AU28" s="30"/>
      <c r="AV28" s="21">
        <f t="shared" si="41"/>
        <v>0.23457914784086675</v>
      </c>
      <c r="AW28" s="21">
        <f t="shared" si="41"/>
        <v>0.15993480350500855</v>
      </c>
      <c r="AX28" s="21">
        <f t="shared" si="41"/>
        <v>0.18600587375509336</v>
      </c>
      <c r="AY28" s="21">
        <f t="shared" si="41"/>
        <v>0.18374783170989595</v>
      </c>
      <c r="BA28" s="21">
        <f t="shared" si="42"/>
        <v>0.15654017005977372</v>
      </c>
      <c r="BB28" s="21">
        <f t="shared" si="42"/>
        <v>0.13798106255314435</v>
      </c>
      <c r="BC28" s="21">
        <f t="shared" si="42"/>
        <v>0.11815208785156095</v>
      </c>
      <c r="BD28" s="21">
        <f t="shared" si="42"/>
        <v>0.10351906285496248</v>
      </c>
      <c r="BF28" s="21">
        <f t="shared" si="42"/>
        <v>9.3459764750212893E-2</v>
      </c>
      <c r="BG28" s="21">
        <f t="shared" si="42"/>
        <v>9.9277696396080861E-2</v>
      </c>
      <c r="BH28" s="21">
        <f t="shared" si="42"/>
        <v>8.1210053815745864E-2</v>
      </c>
      <c r="BI28" s="21">
        <v>0.10450997994385869</v>
      </c>
      <c r="BK28" s="21">
        <v>9.8521530903743937E-2</v>
      </c>
      <c r="BL28" s="21">
        <v>0.11782540572508227</v>
      </c>
      <c r="BM28" s="21">
        <f t="shared" si="43"/>
        <v>0.11037330220108776</v>
      </c>
      <c r="BN28" s="21">
        <f t="shared" si="43"/>
        <v>9.6801559382080571E-2</v>
      </c>
    </row>
    <row r="29" spans="2:66" outlineLevel="1" x14ac:dyDescent="0.35">
      <c r="B29" s="67" t="s">
        <v>30</v>
      </c>
      <c r="C29" s="21">
        <v>0.62585530517288568</v>
      </c>
      <c r="D29" s="21">
        <v>0.36187617260787991</v>
      </c>
      <c r="E29" s="21">
        <v>0.3757839592710101</v>
      </c>
      <c r="F29" s="21">
        <v>0.23634963875399739</v>
      </c>
      <c r="G29" s="30"/>
      <c r="H29" s="21">
        <f t="shared" si="33"/>
        <v>0.25368946748218391</v>
      </c>
      <c r="I29" s="21">
        <f t="shared" si="33"/>
        <v>0.36804981539648418</v>
      </c>
      <c r="J29" s="21">
        <f t="shared" si="33"/>
        <v>0.42357610211305374</v>
      </c>
      <c r="K29" s="21">
        <f t="shared" si="33"/>
        <v>0.33318963452603345</v>
      </c>
      <c r="L29" s="30"/>
      <c r="M29" s="21">
        <f t="shared" si="34"/>
        <v>0.29308029719810214</v>
      </c>
      <c r="N29" s="21">
        <f t="shared" si="34"/>
        <v>0.32522355594940788</v>
      </c>
      <c r="O29" s="21">
        <f t="shared" si="34"/>
        <v>0.24352019288728122</v>
      </c>
      <c r="P29" s="21">
        <f t="shared" si="34"/>
        <v>0.36830381202170082</v>
      </c>
      <c r="Q29" s="30"/>
      <c r="R29" s="21">
        <f t="shared" si="35"/>
        <v>0.36632052613361021</v>
      </c>
      <c r="S29" s="21">
        <f t="shared" si="35"/>
        <v>0.39635258358662639</v>
      </c>
      <c r="T29" s="21">
        <f t="shared" si="35"/>
        <v>0.37248545807077105</v>
      </c>
      <c r="U29" s="21">
        <f t="shared" si="35"/>
        <v>0.31475160172250805</v>
      </c>
      <c r="V29" s="30"/>
      <c r="W29" s="21">
        <f t="shared" si="36"/>
        <v>0.3033972588858207</v>
      </c>
      <c r="X29" s="21">
        <f t="shared" si="36"/>
        <v>0.12618632999564605</v>
      </c>
      <c r="Y29" s="21">
        <f t="shared" si="36"/>
        <v>0.190186080392027</v>
      </c>
      <c r="Z29" s="21">
        <f t="shared" si="36"/>
        <v>0.11379840626310656</v>
      </c>
      <c r="AA29" s="30"/>
      <c r="AB29" s="21">
        <f t="shared" si="37"/>
        <v>9.5084452564675459E-2</v>
      </c>
      <c r="AC29" s="21">
        <f t="shared" si="37"/>
        <v>0.11011461816494972</v>
      </c>
      <c r="AD29" s="21">
        <f t="shared" si="37"/>
        <v>6.0702164357647748E-2</v>
      </c>
      <c r="AE29" s="21">
        <f t="shared" si="37"/>
        <v>6.6309239900302908E-2</v>
      </c>
      <c r="AF29" s="30"/>
      <c r="AG29" s="21">
        <f t="shared" si="38"/>
        <v>6.5485170657247904E-2</v>
      </c>
      <c r="AH29" s="21">
        <f t="shared" si="38"/>
        <v>0.14967615001567025</v>
      </c>
      <c r="AI29" s="21">
        <f t="shared" si="38"/>
        <v>0.15672646523989364</v>
      </c>
      <c r="AJ29" s="21">
        <f t="shared" si="38"/>
        <v>0.21004876654278837</v>
      </c>
      <c r="AK29" s="30"/>
      <c r="AL29" s="21">
        <f t="shared" si="39"/>
        <v>0.23911944761412962</v>
      </c>
      <c r="AM29" s="21">
        <f t="shared" si="39"/>
        <v>0.23794246598162982</v>
      </c>
      <c r="AN29" s="21">
        <f t="shared" si="39"/>
        <v>0.23679754517764962</v>
      </c>
      <c r="AO29" s="21">
        <f t="shared" si="39"/>
        <v>0.25916503759069354</v>
      </c>
      <c r="AP29" s="30"/>
      <c r="AQ29" s="21">
        <f t="shared" si="40"/>
        <v>0.23379739667803823</v>
      </c>
      <c r="AR29" s="21">
        <f t="shared" si="40"/>
        <v>0.25087494843529567</v>
      </c>
      <c r="AS29" s="21">
        <f t="shared" si="40"/>
        <v>0.23731095308585948</v>
      </c>
      <c r="AT29" s="21">
        <f t="shared" si="40"/>
        <v>0.16298979681031112</v>
      </c>
      <c r="AU29" s="30"/>
      <c r="AV29" s="21">
        <f t="shared" si="41"/>
        <v>0.15979139201688608</v>
      </c>
      <c r="AW29" s="21">
        <f t="shared" si="41"/>
        <v>9.0592795213487065E-2</v>
      </c>
      <c r="AX29" s="21">
        <f t="shared" si="41"/>
        <v>7.8133036448676529E-2</v>
      </c>
      <c r="AY29" s="21">
        <f t="shared" si="41"/>
        <v>8.6557841961900639E-2</v>
      </c>
      <c r="BA29" s="21">
        <f t="shared" si="42"/>
        <v>8.3971605672927829E-2</v>
      </c>
      <c r="BB29" s="21">
        <f t="shared" si="42"/>
        <v>5.6038906668242738E-2</v>
      </c>
      <c r="BC29" s="21">
        <f t="shared" si="42"/>
        <v>6.9456151280829825E-2</v>
      </c>
      <c r="BD29" s="21">
        <f t="shared" si="42"/>
        <v>5.1774734488540863E-2</v>
      </c>
      <c r="BF29" s="21">
        <f t="shared" si="42"/>
        <v>4.0605309458393579E-2</v>
      </c>
      <c r="BG29" s="21">
        <f t="shared" si="42"/>
        <v>3.5300311648168714E-2</v>
      </c>
      <c r="BH29" s="21">
        <f t="shared" si="42"/>
        <v>3.9767324315294506E-2</v>
      </c>
      <c r="BI29" s="21">
        <v>5.6624925264066928E-2</v>
      </c>
      <c r="BK29" s="21">
        <v>6.3182969083155571E-2</v>
      </c>
      <c r="BL29" s="21">
        <v>6.6881018389409297E-2</v>
      </c>
      <c r="BM29" s="21">
        <f t="shared" si="43"/>
        <v>4.1047696731509209E-2</v>
      </c>
      <c r="BN29" s="21">
        <f t="shared" si="43"/>
        <v>5.3134553570726828E-2</v>
      </c>
    </row>
    <row r="30" spans="2:66" outlineLevel="1" x14ac:dyDescent="0.35">
      <c r="B30" s="30" t="s">
        <v>31</v>
      </c>
      <c r="C30" s="62" t="s">
        <v>206</v>
      </c>
      <c r="D30" s="62" t="s">
        <v>206</v>
      </c>
      <c r="E30" s="62" t="s">
        <v>206</v>
      </c>
      <c r="F30" s="62" t="s">
        <v>206</v>
      </c>
      <c r="G30" s="30"/>
      <c r="H30" s="62" t="s">
        <v>206</v>
      </c>
      <c r="I30" s="62" t="s">
        <v>206</v>
      </c>
      <c r="J30" s="62" t="s">
        <v>206</v>
      </c>
      <c r="K30" s="62" t="s">
        <v>206</v>
      </c>
      <c r="L30" s="30"/>
      <c r="M30" s="62" t="s">
        <v>206</v>
      </c>
      <c r="N30" s="62" t="s">
        <v>206</v>
      </c>
      <c r="O30" s="62" t="s">
        <v>206</v>
      </c>
      <c r="P30" s="62" t="s">
        <v>206</v>
      </c>
      <c r="Q30" s="30"/>
      <c r="R30" s="62" t="s">
        <v>206</v>
      </c>
      <c r="S30" s="62" t="s">
        <v>206</v>
      </c>
      <c r="T30" s="62" t="s">
        <v>206</v>
      </c>
      <c r="U30" s="21">
        <f>U6/P6-1</f>
        <v>0.26959311652326101</v>
      </c>
      <c r="V30" s="30"/>
      <c r="W30" s="21">
        <f t="shared" si="36"/>
        <v>0.30482758620689654</v>
      </c>
      <c r="X30" s="21">
        <f t="shared" si="36"/>
        <v>0.14797190120099679</v>
      </c>
      <c r="Y30" s="21">
        <f t="shared" si="36"/>
        <v>0.13921472392638035</v>
      </c>
      <c r="Z30" s="21">
        <f t="shared" si="36"/>
        <v>0.10836702811983079</v>
      </c>
      <c r="AA30" s="30"/>
      <c r="AB30" s="21">
        <f t="shared" si="37"/>
        <v>7.0692389006342449E-2</v>
      </c>
      <c r="AC30" s="21">
        <f t="shared" si="37"/>
        <v>9.7907619423608594E-2</v>
      </c>
      <c r="AD30" s="21">
        <f t="shared" si="37"/>
        <v>5.6717575339809922E-2</v>
      </c>
      <c r="AE30" s="21">
        <f t="shared" si="37"/>
        <v>5.7705461705876093E-2</v>
      </c>
      <c r="AF30" s="30"/>
      <c r="AG30" s="21">
        <f t="shared" si="38"/>
        <v>7.1619564770249777E-2</v>
      </c>
      <c r="AH30" s="21">
        <f t="shared" si="38"/>
        <v>0.14089655999041129</v>
      </c>
      <c r="AI30" s="21">
        <f t="shared" si="38"/>
        <v>0.17969259621656875</v>
      </c>
      <c r="AJ30" s="21">
        <f t="shared" si="38"/>
        <v>0.25203315761625733</v>
      </c>
      <c r="AK30" s="30"/>
      <c r="AL30" s="21">
        <f t="shared" si="39"/>
        <v>0.25318618042226482</v>
      </c>
      <c r="AM30" s="21">
        <f t="shared" si="39"/>
        <v>0.23757244663900101</v>
      </c>
      <c r="AN30" s="21">
        <f t="shared" si="39"/>
        <v>0.21413143025003856</v>
      </c>
      <c r="AO30" s="21">
        <f t="shared" si="39"/>
        <v>0.25581468148380027</v>
      </c>
      <c r="AP30" s="30"/>
      <c r="AQ30" s="21">
        <f t="shared" si="40"/>
        <v>0.26055658513424507</v>
      </c>
      <c r="AR30" s="21">
        <f t="shared" si="40"/>
        <v>0.2725137593910496</v>
      </c>
      <c r="AS30" s="21">
        <f t="shared" si="40"/>
        <v>0.24251739891550339</v>
      </c>
      <c r="AT30" s="21">
        <f t="shared" si="40"/>
        <v>0.11718224194231874</v>
      </c>
      <c r="AU30" s="30"/>
      <c r="AV30" s="21">
        <f t="shared" si="41"/>
        <v>9.8100919772061701E-2</v>
      </c>
      <c r="AW30" s="21">
        <f t="shared" si="41"/>
        <v>7.5094507449410708E-2</v>
      </c>
      <c r="AX30" s="21">
        <f t="shared" si="41"/>
        <v>9.0386355566246079E-2</v>
      </c>
      <c r="AY30" s="21">
        <f t="shared" si="41"/>
        <v>0.11267794189834435</v>
      </c>
      <c r="BA30" s="21">
        <f t="shared" si="42"/>
        <v>0.11180942053841125</v>
      </c>
      <c r="BB30" s="21">
        <f t="shared" si="42"/>
        <v>8.4038306409911723E-2</v>
      </c>
      <c r="BC30" s="21">
        <f t="shared" si="42"/>
        <v>9.0625459587789337E-2</v>
      </c>
      <c r="BD30" s="21">
        <f t="shared" si="42"/>
        <v>5.9527151680436319E-2</v>
      </c>
      <c r="BF30" s="21">
        <f t="shared" si="42"/>
        <v>2.4402380525865297E-2</v>
      </c>
      <c r="BG30" s="21">
        <f t="shared" si="42"/>
        <v>1.7258156840297412E-2</v>
      </c>
      <c r="BH30" s="21">
        <f t="shared" si="42"/>
        <v>1.7029310062511405E-2</v>
      </c>
      <c r="BI30" s="21">
        <v>4.708866030111758E-2</v>
      </c>
      <c r="BK30" s="21">
        <v>7.707851633085272E-2</v>
      </c>
      <c r="BL30" s="21">
        <v>5.9955546802464621E-2</v>
      </c>
      <c r="BM30" s="21">
        <f t="shared" si="43"/>
        <v>6.4201763441267934E-2</v>
      </c>
      <c r="BN30" s="21">
        <f t="shared" si="43"/>
        <v>5.0511075563267838E-2</v>
      </c>
    </row>
    <row r="31" spans="2:66" outlineLevel="1" x14ac:dyDescent="0.35">
      <c r="B31" s="30" t="s">
        <v>256</v>
      </c>
      <c r="C31" s="62" t="s">
        <v>206</v>
      </c>
      <c r="D31" s="62" t="s">
        <v>206</v>
      </c>
      <c r="E31" s="62" t="s">
        <v>206</v>
      </c>
      <c r="F31" s="62" t="s">
        <v>206</v>
      </c>
      <c r="G31" s="30"/>
      <c r="H31" s="62" t="s">
        <v>206</v>
      </c>
      <c r="I31" s="62" t="s">
        <v>206</v>
      </c>
      <c r="J31" s="62" t="s">
        <v>206</v>
      </c>
      <c r="K31" s="62" t="s">
        <v>206</v>
      </c>
      <c r="L31" s="30"/>
      <c r="M31" s="62" t="s">
        <v>206</v>
      </c>
      <c r="N31" s="62" t="s">
        <v>206</v>
      </c>
      <c r="O31" s="62" t="s">
        <v>206</v>
      </c>
      <c r="P31" s="62" t="s">
        <v>206</v>
      </c>
      <c r="Q31" s="30"/>
      <c r="R31" s="62" t="s">
        <v>206</v>
      </c>
      <c r="S31" s="62" t="s">
        <v>206</v>
      </c>
      <c r="T31" s="62" t="s">
        <v>206</v>
      </c>
      <c r="U31" s="21">
        <f>U7/P7-1</f>
        <v>1.6360078277886498</v>
      </c>
      <c r="V31" s="30"/>
      <c r="W31" s="21">
        <f t="shared" si="36"/>
        <v>1.3463726884779517</v>
      </c>
      <c r="X31" s="21">
        <f t="shared" si="36"/>
        <v>0.51562021439509964</v>
      </c>
      <c r="Y31" s="21">
        <f t="shared" si="36"/>
        <v>0.24247045367899345</v>
      </c>
      <c r="Z31" s="21">
        <f t="shared" si="36"/>
        <v>7.1799766677272281E-2</v>
      </c>
      <c r="AA31" s="30"/>
      <c r="AB31" s="21">
        <f t="shared" si="37"/>
        <v>3.2535111649995008E-2</v>
      </c>
      <c r="AC31" s="21">
        <f t="shared" si="37"/>
        <v>7.4062847327472925E-2</v>
      </c>
      <c r="AD31" s="21">
        <f t="shared" si="37"/>
        <v>0.3191162933415157</v>
      </c>
      <c r="AE31" s="21">
        <f t="shared" si="37"/>
        <v>0.70868790817336236</v>
      </c>
      <c r="AF31" s="30"/>
      <c r="AG31" s="21">
        <f t="shared" si="38"/>
        <v>1.0079264115862614</v>
      </c>
      <c r="AH31" s="21">
        <f t="shared" si="38"/>
        <v>1.4414863593603013</v>
      </c>
      <c r="AI31" s="21">
        <f t="shared" si="38"/>
        <v>1.3755136853531833</v>
      </c>
      <c r="AJ31" s="21">
        <f t="shared" si="38"/>
        <v>1.2532429928190871</v>
      </c>
      <c r="AK31" s="30"/>
      <c r="AL31" s="21">
        <f t="shared" si="39"/>
        <v>1.1178420000974705</v>
      </c>
      <c r="AM31" s="21">
        <f t="shared" si="39"/>
        <v>0.9741455708395943</v>
      </c>
      <c r="AN31" s="21">
        <f t="shared" si="39"/>
        <v>0.74883311029147759</v>
      </c>
      <c r="AO31" s="21">
        <f t="shared" si="39"/>
        <v>0.69528900768459745</v>
      </c>
      <c r="AP31" s="30"/>
      <c r="AQ31" s="21">
        <f t="shared" si="40"/>
        <v>0.59368096465390274</v>
      </c>
      <c r="AR31" s="21">
        <f t="shared" si="40"/>
        <v>0.49684785790963204</v>
      </c>
      <c r="AS31" s="21">
        <f t="shared" si="40"/>
        <v>0.46316653912913641</v>
      </c>
      <c r="AT31" s="21">
        <f t="shared" si="40"/>
        <v>0.25523786422485673</v>
      </c>
      <c r="AU31" s="30"/>
      <c r="AV31" s="21">
        <f t="shared" si="41"/>
        <v>0.25294924554183806</v>
      </c>
      <c r="AW31" s="21">
        <f t="shared" si="41"/>
        <v>0.16151830071325191</v>
      </c>
      <c r="AX31" s="21">
        <f t="shared" si="41"/>
        <v>0.1522801199056063</v>
      </c>
      <c r="AY31" s="21">
        <f t="shared" si="41"/>
        <v>0.14101789898306727</v>
      </c>
      <c r="BA31" s="21">
        <f t="shared" si="42"/>
        <v>9.3911700644209617E-2</v>
      </c>
      <c r="BB31" s="21">
        <f t="shared" si="42"/>
        <v>7.6068164979007147E-2</v>
      </c>
      <c r="BC31" s="21">
        <f t="shared" si="42"/>
        <v>8.0657124196030328E-2</v>
      </c>
      <c r="BD31" s="21">
        <f t="shared" si="42"/>
        <v>4.926223087833681E-2</v>
      </c>
      <c r="BF31" s="21">
        <f t="shared" si="42"/>
        <v>3.0561935062472401E-2</v>
      </c>
      <c r="BG31" s="21">
        <f t="shared" si="42"/>
        <v>3.6075698458071903E-2</v>
      </c>
      <c r="BH31" s="21">
        <f t="shared" si="42"/>
        <v>9.4039070262961211E-3</v>
      </c>
      <c r="BI31" s="21">
        <v>4.6898958921798073E-2</v>
      </c>
      <c r="BK31" s="21">
        <v>5.7174693068092308E-2</v>
      </c>
      <c r="BL31" s="21">
        <v>6.257048493636197E-2</v>
      </c>
      <c r="BM31" s="21">
        <f t="shared" si="43"/>
        <v>7.8234571785217977E-2</v>
      </c>
      <c r="BN31" s="21">
        <f t="shared" si="43"/>
        <v>5.4029312853522526E-2</v>
      </c>
    </row>
    <row r="32" spans="2:66" outlineLevel="1" x14ac:dyDescent="0.35">
      <c r="B32" s="30" t="s">
        <v>257</v>
      </c>
      <c r="C32" s="62" t="s">
        <v>206</v>
      </c>
      <c r="D32" s="62" t="s">
        <v>206</v>
      </c>
      <c r="E32" s="62" t="s">
        <v>206</v>
      </c>
      <c r="F32" s="62" t="s">
        <v>206</v>
      </c>
      <c r="G32" s="30"/>
      <c r="H32" s="62" t="s">
        <v>206</v>
      </c>
      <c r="I32" s="62" t="s">
        <v>206</v>
      </c>
      <c r="J32" s="62" t="s">
        <v>206</v>
      </c>
      <c r="K32" s="62" t="s">
        <v>206</v>
      </c>
      <c r="L32" s="30"/>
      <c r="M32" s="62" t="s">
        <v>206</v>
      </c>
      <c r="N32" s="62" t="s">
        <v>206</v>
      </c>
      <c r="O32" s="62" t="s">
        <v>206</v>
      </c>
      <c r="P32" s="62" t="s">
        <v>206</v>
      </c>
      <c r="Q32" s="30"/>
      <c r="R32" s="62" t="s">
        <v>206</v>
      </c>
      <c r="S32" s="62" t="s">
        <v>206</v>
      </c>
      <c r="T32" s="62" t="s">
        <v>206</v>
      </c>
      <c r="U32" s="62" t="s">
        <v>206</v>
      </c>
      <c r="V32" s="30"/>
      <c r="W32" s="62" t="s">
        <v>206</v>
      </c>
      <c r="X32" s="62" t="s">
        <v>206</v>
      </c>
      <c r="Y32" s="62" t="s">
        <v>206</v>
      </c>
      <c r="Z32" s="62" t="s">
        <v>206</v>
      </c>
      <c r="AA32" s="30"/>
      <c r="AB32" s="62" t="s">
        <v>206</v>
      </c>
      <c r="AC32" s="62" t="s">
        <v>206</v>
      </c>
      <c r="AD32" s="62" t="s">
        <v>206</v>
      </c>
      <c r="AE32" s="62" t="s">
        <v>206</v>
      </c>
      <c r="AF32" s="30"/>
      <c r="AG32" s="62" t="s">
        <v>206</v>
      </c>
      <c r="AH32" s="62" t="s">
        <v>206</v>
      </c>
      <c r="AI32" s="62" t="s">
        <v>206</v>
      </c>
      <c r="AJ32" s="62" t="s">
        <v>206</v>
      </c>
      <c r="AK32" s="30"/>
      <c r="AL32" s="62" t="s">
        <v>206</v>
      </c>
      <c r="AM32" s="62" t="s">
        <v>206</v>
      </c>
      <c r="AN32" s="62" t="s">
        <v>206</v>
      </c>
      <c r="AO32" s="62" t="s">
        <v>206</v>
      </c>
      <c r="AP32" s="30"/>
      <c r="AQ32" s="21">
        <f t="shared" si="40"/>
        <v>5.6814526588845649</v>
      </c>
      <c r="AR32" s="21">
        <f t="shared" si="40"/>
        <v>2.3994965143299769</v>
      </c>
      <c r="AS32" s="21">
        <f t="shared" si="40"/>
        <v>1.8839468690702081</v>
      </c>
      <c r="AT32" s="21">
        <f t="shared" si="40"/>
        <v>1.1667162993845541</v>
      </c>
      <c r="AU32" s="30"/>
      <c r="AV32" s="21">
        <f t="shared" si="41"/>
        <v>0.88038203206895216</v>
      </c>
      <c r="AW32" s="21">
        <f t="shared" si="41"/>
        <v>0.49233836513813722</v>
      </c>
      <c r="AX32" s="21">
        <f t="shared" si="41"/>
        <v>0.44238867249184155</v>
      </c>
      <c r="AY32" s="21">
        <f t="shared" si="41"/>
        <v>0.36742641163669698</v>
      </c>
      <c r="BA32" s="21">
        <f t="shared" si="42"/>
        <v>0.24867342514401369</v>
      </c>
      <c r="BB32" s="21">
        <f t="shared" si="42"/>
        <v>0.2036796702038326</v>
      </c>
      <c r="BC32" s="21">
        <f t="shared" si="42"/>
        <v>0.1887601496213851</v>
      </c>
      <c r="BD32" s="21">
        <f t="shared" si="42"/>
        <v>0.16910964067342293</v>
      </c>
      <c r="BF32" s="21">
        <f t="shared" si="42"/>
        <v>0.15399242687302572</v>
      </c>
      <c r="BG32" s="21">
        <f t="shared" si="42"/>
        <v>0.14912475423352567</v>
      </c>
      <c r="BH32" s="21">
        <f t="shared" si="42"/>
        <v>0.16709132770529544</v>
      </c>
      <c r="BI32" s="21">
        <v>0.21237999713426037</v>
      </c>
      <c r="BK32" s="21">
        <v>0.22988966900702135</v>
      </c>
      <c r="BL32" s="21">
        <v>0.28105639341547883</v>
      </c>
      <c r="BM32" s="21">
        <f t="shared" si="43"/>
        <v>0.24504182229470239</v>
      </c>
      <c r="BN32" s="21">
        <f t="shared" si="43"/>
        <v>0.21769961707559182</v>
      </c>
    </row>
    <row r="33" spans="2:66" outlineLevel="1" x14ac:dyDescent="0.35">
      <c r="B33" s="30" t="s">
        <v>251</v>
      </c>
      <c r="C33" s="62" t="s">
        <v>206</v>
      </c>
      <c r="D33" s="62" t="s">
        <v>206</v>
      </c>
      <c r="E33" s="62" t="s">
        <v>206</v>
      </c>
      <c r="F33" s="62" t="s">
        <v>206</v>
      </c>
      <c r="G33" s="30"/>
      <c r="H33" s="62" t="s">
        <v>206</v>
      </c>
      <c r="I33" s="62" t="s">
        <v>206</v>
      </c>
      <c r="J33" s="62" t="s">
        <v>206</v>
      </c>
      <c r="K33" s="62" t="s">
        <v>206</v>
      </c>
      <c r="L33" s="30"/>
      <c r="M33" s="62" t="s">
        <v>206</v>
      </c>
      <c r="N33" s="62" t="s">
        <v>206</v>
      </c>
      <c r="O33" s="62" t="s">
        <v>206</v>
      </c>
      <c r="P33" s="62" t="s">
        <v>206</v>
      </c>
      <c r="Q33" s="30"/>
      <c r="R33" s="62" t="s">
        <v>206</v>
      </c>
      <c r="S33" s="62" t="s">
        <v>206</v>
      </c>
      <c r="T33" s="62" t="s">
        <v>206</v>
      </c>
      <c r="U33" s="62" t="s">
        <v>206</v>
      </c>
      <c r="V33" s="30"/>
      <c r="W33" s="62" t="s">
        <v>206</v>
      </c>
      <c r="X33" s="62" t="s">
        <v>206</v>
      </c>
      <c r="Y33" s="62" t="s">
        <v>206</v>
      </c>
      <c r="Z33" s="62" t="s">
        <v>206</v>
      </c>
      <c r="AA33" s="30"/>
      <c r="AB33" s="62" t="s">
        <v>206</v>
      </c>
      <c r="AC33" s="62" t="s">
        <v>206</v>
      </c>
      <c r="AD33" s="62" t="s">
        <v>206</v>
      </c>
      <c r="AE33" s="62" t="s">
        <v>206</v>
      </c>
      <c r="AF33" s="30"/>
      <c r="AG33" s="62" t="s">
        <v>206</v>
      </c>
      <c r="AH33" s="62" t="s">
        <v>206</v>
      </c>
      <c r="AI33" s="62" t="s">
        <v>206</v>
      </c>
      <c r="AJ33" s="62" t="s">
        <v>206</v>
      </c>
      <c r="AK33" s="30"/>
      <c r="AL33" s="62" t="s">
        <v>206</v>
      </c>
      <c r="AM33" s="62" t="s">
        <v>206</v>
      </c>
      <c r="AN33" s="62" t="s">
        <v>206</v>
      </c>
      <c r="AO33" s="62" t="s">
        <v>206</v>
      </c>
      <c r="AP33" s="30"/>
      <c r="AQ33" s="62" t="s">
        <v>206</v>
      </c>
      <c r="AR33" s="62" t="s">
        <v>206</v>
      </c>
      <c r="AS33" s="62" t="s">
        <v>206</v>
      </c>
      <c r="AT33" s="62" t="s">
        <v>206</v>
      </c>
      <c r="AU33" s="30"/>
      <c r="AV33" s="62" t="s">
        <v>206</v>
      </c>
      <c r="AW33" s="62" t="s">
        <v>206</v>
      </c>
      <c r="AX33" s="62" t="s">
        <v>206</v>
      </c>
      <c r="AY33" s="62" t="s">
        <v>206</v>
      </c>
      <c r="BA33" s="62" t="s">
        <v>206</v>
      </c>
      <c r="BB33" s="62" t="s">
        <v>206</v>
      </c>
      <c r="BC33" s="62" t="s">
        <v>206</v>
      </c>
      <c r="BD33" s="62" t="s">
        <v>206</v>
      </c>
      <c r="BF33" s="62" t="s">
        <v>206</v>
      </c>
      <c r="BG33" s="62" t="s">
        <v>206</v>
      </c>
      <c r="BH33" s="62" t="s">
        <v>206</v>
      </c>
      <c r="BI33" s="62" t="s">
        <v>206</v>
      </c>
      <c r="BK33" s="62" t="s">
        <v>206</v>
      </c>
      <c r="BL33" s="62" t="s">
        <v>206</v>
      </c>
      <c r="BM33" s="62" t="s">
        <v>206</v>
      </c>
      <c r="BN33" s="62" t="s">
        <v>206</v>
      </c>
    </row>
    <row r="34" spans="2:66" outlineLevel="1" x14ac:dyDescent="0.35">
      <c r="B34" s="30" t="s">
        <v>34</v>
      </c>
      <c r="C34" s="62" t="s">
        <v>206</v>
      </c>
      <c r="D34" s="62" t="s">
        <v>206</v>
      </c>
      <c r="E34" s="62" t="s">
        <v>206</v>
      </c>
      <c r="F34" s="62" t="s">
        <v>206</v>
      </c>
      <c r="G34" s="30"/>
      <c r="H34" s="62" t="s">
        <v>206</v>
      </c>
      <c r="I34" s="62" t="s">
        <v>206</v>
      </c>
      <c r="J34" s="62" t="s">
        <v>206</v>
      </c>
      <c r="K34" s="62" t="s">
        <v>206</v>
      </c>
      <c r="L34" s="30"/>
      <c r="M34" s="62" t="s">
        <v>206</v>
      </c>
      <c r="N34" s="62" t="s">
        <v>206</v>
      </c>
      <c r="O34" s="62" t="s">
        <v>206</v>
      </c>
      <c r="P34" s="62" t="s">
        <v>206</v>
      </c>
      <c r="Q34" s="30"/>
      <c r="R34" s="62" t="s">
        <v>206</v>
      </c>
      <c r="S34" s="62" t="s">
        <v>206</v>
      </c>
      <c r="T34" s="62" t="s">
        <v>206</v>
      </c>
      <c r="U34" s="62" t="s">
        <v>206</v>
      </c>
      <c r="V34" s="30"/>
      <c r="W34" s="62" t="s">
        <v>206</v>
      </c>
      <c r="X34" s="62" t="s">
        <v>206</v>
      </c>
      <c r="Y34" s="62" t="s">
        <v>206</v>
      </c>
      <c r="Z34" s="21">
        <f>Z10/U10-1</f>
        <v>0.26722145168747113</v>
      </c>
      <c r="AA34" s="30"/>
      <c r="AB34" s="21">
        <f t="shared" ref="AB34:AE35" si="44">AB10/W10-1</f>
        <v>0.26722145168747113</v>
      </c>
      <c r="AC34" s="21">
        <f t="shared" si="44"/>
        <v>0.50947757743874256</v>
      </c>
      <c r="AD34" s="21">
        <f t="shared" si="44"/>
        <v>0.30012401818933454</v>
      </c>
      <c r="AE34" s="21">
        <f t="shared" si="44"/>
        <v>0.37468077344035033</v>
      </c>
      <c r="AF34" s="30"/>
      <c r="AG34" s="21">
        <f t="shared" ref="AG34:AJ34" si="45">AG10/AB10-1</f>
        <v>0.41919007661437435</v>
      </c>
      <c r="AH34" s="21">
        <f t="shared" si="45"/>
        <v>0.24961715160796327</v>
      </c>
      <c r="AI34" s="21">
        <f t="shared" si="45"/>
        <v>0.57265500794912549</v>
      </c>
      <c r="AJ34" s="21">
        <f t="shared" si="45"/>
        <v>0.85005307855626322</v>
      </c>
      <c r="AK34" s="30"/>
      <c r="AL34" s="21">
        <f t="shared" ref="AL34:AO34" si="46">AL10/AG10-1</f>
        <v>1.001542416452442</v>
      </c>
      <c r="AM34" s="21">
        <f t="shared" si="46"/>
        <v>0.8514705882352942</v>
      </c>
      <c r="AN34" s="21">
        <f t="shared" si="46"/>
        <v>0.72017792155276994</v>
      </c>
      <c r="AO34" s="21">
        <f t="shared" si="46"/>
        <v>0.33323769903887523</v>
      </c>
      <c r="AP34" s="30"/>
      <c r="AQ34" s="21">
        <f t="shared" ref="AQ34:AT34" si="47">AQ10/AL10-1</f>
        <v>0.19368096583611605</v>
      </c>
      <c r="AR34" s="21">
        <f t="shared" si="47"/>
        <v>0.23034154090548054</v>
      </c>
      <c r="AS34" s="21">
        <f t="shared" si="47"/>
        <v>3.3497884344146689E-2</v>
      </c>
      <c r="AT34" s="21">
        <f t="shared" si="47"/>
        <v>0.21992683451689277</v>
      </c>
      <c r="AU34" s="30"/>
      <c r="AV34" s="21">
        <f t="shared" ref="AV34:BH34" si="48">AV10/AQ10-1</f>
        <v>0.27254142457499464</v>
      </c>
      <c r="AW34" s="21">
        <f t="shared" si="48"/>
        <v>0.33527006670970527</v>
      </c>
      <c r="AX34" s="21">
        <f t="shared" si="48"/>
        <v>0.54657113613101327</v>
      </c>
      <c r="AY34" s="21">
        <f t="shared" si="48"/>
        <v>0.21326512612453685</v>
      </c>
      <c r="BA34" s="21">
        <f t="shared" si="48"/>
        <v>0.16310137820241821</v>
      </c>
      <c r="BB34" s="21">
        <f t="shared" si="48"/>
        <v>0.10846091861402085</v>
      </c>
      <c r="BC34" s="21">
        <f t="shared" si="48"/>
        <v>1.1544966541657375E-2</v>
      </c>
      <c r="BD34" s="21">
        <f t="shared" si="48"/>
        <v>-8.6435010177377092E-2</v>
      </c>
      <c r="BF34" s="21">
        <f t="shared" si="48"/>
        <v>-8.6435010177377092E-2</v>
      </c>
      <c r="BG34" s="21">
        <f t="shared" si="48"/>
        <v>-8.6435010177377092E-2</v>
      </c>
      <c r="BH34" s="21">
        <f t="shared" si="48"/>
        <v>-0.1558592614132015</v>
      </c>
      <c r="BI34" s="21">
        <v>-4.0662051404471988E-2</v>
      </c>
      <c r="BK34" s="21">
        <v>-4.0662051404471988E-2</v>
      </c>
      <c r="BL34" s="21">
        <v>-0.15922654571496797</v>
      </c>
      <c r="BM34" s="21">
        <f t="shared" ref="BM34:BN34" si="49">BM10/BH10-1</f>
        <v>-7.0702721322769557E-2</v>
      </c>
      <c r="BN34" s="21">
        <f t="shared" si="49"/>
        <v>-8.045786330457827E-3</v>
      </c>
    </row>
    <row r="35" spans="2:66" outlineLevel="1" x14ac:dyDescent="0.35">
      <c r="B35" s="30" t="s">
        <v>243</v>
      </c>
      <c r="C35" s="62" t="s">
        <v>206</v>
      </c>
      <c r="D35" s="62" t="s">
        <v>206</v>
      </c>
      <c r="E35" s="62" t="s">
        <v>206</v>
      </c>
      <c r="F35" s="62">
        <v>0.5376344086021505</v>
      </c>
      <c r="G35" s="30"/>
      <c r="H35" s="21">
        <f t="shared" ref="H35:K35" si="50">H11/C11-1</f>
        <v>0.5376344086021505</v>
      </c>
      <c r="I35" s="21">
        <f t="shared" si="50"/>
        <v>1.6021505376344085</v>
      </c>
      <c r="J35" s="21">
        <f t="shared" si="50"/>
        <v>2.1344086021505375</v>
      </c>
      <c r="K35" s="21">
        <f t="shared" si="50"/>
        <v>3.0209790209790208</v>
      </c>
      <c r="L35" s="30"/>
      <c r="M35" s="21">
        <f t="shared" ref="M35:P35" si="51">M11/H11-1</f>
        <v>5.244755244755245</v>
      </c>
      <c r="N35" s="21">
        <f t="shared" si="51"/>
        <v>4.0537190082644621</v>
      </c>
      <c r="O35" s="21">
        <f t="shared" si="51"/>
        <v>4.4099485420240141</v>
      </c>
      <c r="P35" s="21">
        <f t="shared" si="51"/>
        <v>2.8286956521739128</v>
      </c>
      <c r="Q35" s="30"/>
      <c r="R35" s="21">
        <f t="shared" ref="R35:U35" si="52">R11/M11-1</f>
        <v>1.5610302351623742</v>
      </c>
      <c r="S35" s="21">
        <f t="shared" si="52"/>
        <v>1.0948487326246936</v>
      </c>
      <c r="T35" s="21">
        <f t="shared" si="52"/>
        <v>0.72669625871908683</v>
      </c>
      <c r="U35" s="21">
        <f t="shared" si="52"/>
        <v>0.51078809902339306</v>
      </c>
      <c r="V35" s="30"/>
      <c r="W35" s="21">
        <f>W11/R11-1</f>
        <v>0.43965894184521215</v>
      </c>
      <c r="X35" s="21">
        <f>X11/S11-1</f>
        <v>0.40456674473067911</v>
      </c>
      <c r="Y35" s="21">
        <f>Y11/T11-1</f>
        <v>0.26625045905251565</v>
      </c>
      <c r="Z35" s="21">
        <f>Z11/U11-1</f>
        <v>6.6746843054720451E-2</v>
      </c>
      <c r="AA35" s="30"/>
      <c r="AB35" s="21">
        <f t="shared" si="44"/>
        <v>-1</v>
      </c>
      <c r="AC35" s="21">
        <f t="shared" si="44"/>
        <v>-1</v>
      </c>
      <c r="AD35" s="21">
        <f t="shared" si="44"/>
        <v>-1</v>
      </c>
      <c r="AE35" s="21">
        <f t="shared" si="44"/>
        <v>-1</v>
      </c>
      <c r="AF35" s="30"/>
      <c r="AG35" s="62" t="s">
        <v>206</v>
      </c>
      <c r="AH35" s="62" t="s">
        <v>206</v>
      </c>
      <c r="AI35" s="62" t="s">
        <v>206</v>
      </c>
      <c r="AJ35" s="62" t="s">
        <v>206</v>
      </c>
      <c r="AK35" s="30"/>
      <c r="AL35" s="62" t="s">
        <v>206</v>
      </c>
      <c r="AM35" s="62" t="s">
        <v>206</v>
      </c>
      <c r="AN35" s="62" t="s">
        <v>206</v>
      </c>
      <c r="AO35" s="62" t="s">
        <v>206</v>
      </c>
      <c r="AP35" s="30"/>
      <c r="AQ35" s="62" t="s">
        <v>206</v>
      </c>
      <c r="AR35" s="62" t="s">
        <v>206</v>
      </c>
      <c r="AS35" s="62" t="s">
        <v>206</v>
      </c>
      <c r="AT35" s="62" t="s">
        <v>206</v>
      </c>
      <c r="AU35" s="30"/>
      <c r="AV35" s="62" t="s">
        <v>206</v>
      </c>
      <c r="AW35" s="62" t="s">
        <v>206</v>
      </c>
      <c r="AX35" s="62" t="s">
        <v>206</v>
      </c>
      <c r="AY35" s="62" t="s">
        <v>206</v>
      </c>
      <c r="BA35" s="62" t="s">
        <v>206</v>
      </c>
      <c r="BB35" s="62" t="s">
        <v>206</v>
      </c>
      <c r="BC35" s="62" t="s">
        <v>206</v>
      </c>
      <c r="BD35" s="62" t="s">
        <v>206</v>
      </c>
      <c r="BF35" s="62" t="s">
        <v>206</v>
      </c>
      <c r="BG35" s="62" t="s">
        <v>206</v>
      </c>
      <c r="BH35" s="62" t="s">
        <v>206</v>
      </c>
      <c r="BI35" s="62" t="s">
        <v>206</v>
      </c>
      <c r="BK35" s="62" t="s">
        <v>206</v>
      </c>
      <c r="BL35" s="62" t="s">
        <v>206</v>
      </c>
      <c r="BM35" s="62" t="s">
        <v>206</v>
      </c>
      <c r="BN35" s="62" t="s">
        <v>206</v>
      </c>
    </row>
    <row r="36" spans="2:66" x14ac:dyDescent="0.35">
      <c r="B36" s="30"/>
      <c r="C36" s="30"/>
      <c r="D36" s="30"/>
      <c r="E36" s="30"/>
      <c r="F36" s="30"/>
      <c r="G36" s="30"/>
      <c r="H36" s="21"/>
      <c r="I36" s="21"/>
      <c r="J36" s="21"/>
      <c r="K36" s="21"/>
      <c r="L36" s="30"/>
      <c r="M36" s="21"/>
      <c r="N36" s="21"/>
      <c r="O36" s="21"/>
      <c r="P36" s="21"/>
      <c r="Q36" s="30"/>
      <c r="R36" s="21"/>
      <c r="S36" s="21"/>
      <c r="T36" s="21"/>
      <c r="U36" s="21"/>
      <c r="V36" s="30"/>
      <c r="W36" s="21"/>
      <c r="X36" s="21"/>
      <c r="Y36" s="21"/>
      <c r="Z36" s="21"/>
      <c r="AA36" s="30"/>
      <c r="AB36" s="21"/>
      <c r="AC36" s="21"/>
      <c r="AD36" s="21"/>
      <c r="AE36" s="21"/>
      <c r="AF36" s="30"/>
      <c r="AG36" s="62"/>
      <c r="AH36" s="62"/>
      <c r="AI36" s="62"/>
      <c r="AJ36" s="62"/>
      <c r="AK36" s="30"/>
      <c r="AL36" s="62"/>
      <c r="AM36" s="62"/>
      <c r="AN36" s="62"/>
      <c r="AO36" s="62"/>
      <c r="AP36" s="30"/>
      <c r="AQ36" s="62"/>
      <c r="AR36" s="62"/>
      <c r="AS36" s="62"/>
      <c r="AT36" s="62"/>
      <c r="AU36" s="30"/>
      <c r="AV36" s="62"/>
      <c r="AW36" s="62"/>
      <c r="AX36" s="62"/>
      <c r="AY36" s="62"/>
    </row>
    <row r="37" spans="2:66" x14ac:dyDescent="0.35">
      <c r="B37" s="30"/>
      <c r="C37" s="30"/>
      <c r="D37" s="30"/>
      <c r="E37" s="30"/>
      <c r="F37" s="30"/>
      <c r="G37" s="30"/>
      <c r="H37" s="21"/>
      <c r="I37" s="21"/>
      <c r="J37" s="21"/>
      <c r="K37" s="21"/>
      <c r="L37" s="30"/>
      <c r="M37" s="21"/>
      <c r="N37" s="21"/>
      <c r="O37" s="21"/>
      <c r="P37" s="21"/>
      <c r="Q37" s="30"/>
      <c r="R37" s="21"/>
      <c r="S37" s="21"/>
      <c r="T37" s="21"/>
      <c r="U37" s="21"/>
      <c r="V37" s="30"/>
      <c r="W37" s="21"/>
      <c r="X37" s="21"/>
      <c r="Y37" s="21"/>
      <c r="Z37" s="21"/>
      <c r="AA37" s="30"/>
      <c r="AB37" s="21"/>
      <c r="AC37" s="21"/>
      <c r="AD37" s="21"/>
      <c r="AE37" s="21"/>
      <c r="AF37" s="30"/>
      <c r="AG37" s="62"/>
      <c r="AH37" s="62"/>
      <c r="AI37" s="62"/>
      <c r="AJ37" s="62"/>
      <c r="AK37" s="30"/>
      <c r="AL37" s="62"/>
      <c r="AM37" s="62"/>
      <c r="AN37" s="62"/>
      <c r="AO37" s="62"/>
      <c r="AP37" s="30"/>
      <c r="AQ37" s="62"/>
      <c r="AR37" s="62"/>
      <c r="AS37" s="62"/>
      <c r="AT37" s="62"/>
      <c r="AU37" s="30"/>
      <c r="AV37" s="62"/>
      <c r="AW37" s="62"/>
      <c r="AX37" s="62"/>
      <c r="AY37" s="62"/>
    </row>
    <row r="38" spans="2:66" x14ac:dyDescent="0.35">
      <c r="B38" s="30"/>
      <c r="C38" s="103" t="s">
        <v>35</v>
      </c>
      <c r="D38" s="103" t="s">
        <v>36</v>
      </c>
      <c r="E38" s="103" t="s">
        <v>37</v>
      </c>
      <c r="F38" s="103" t="s">
        <v>38</v>
      </c>
      <c r="G38" s="110"/>
      <c r="H38" s="103" t="s">
        <v>39</v>
      </c>
      <c r="I38" s="103" t="s">
        <v>40</v>
      </c>
      <c r="J38" s="103" t="s">
        <v>41</v>
      </c>
      <c r="K38" s="103" t="s">
        <v>42</v>
      </c>
      <c r="L38" s="30"/>
      <c r="M38" s="41" t="s">
        <v>43</v>
      </c>
      <c r="N38" s="41" t="s">
        <v>44</v>
      </c>
      <c r="O38" s="41" t="s">
        <v>45</v>
      </c>
      <c r="P38" s="41" t="s">
        <v>46</v>
      </c>
      <c r="Q38" s="30"/>
      <c r="R38" s="41" t="s">
        <v>47</v>
      </c>
      <c r="S38" s="41" t="s">
        <v>48</v>
      </c>
      <c r="T38" s="41" t="s">
        <v>49</v>
      </c>
      <c r="U38" s="41" t="s">
        <v>50</v>
      </c>
      <c r="V38" s="30"/>
      <c r="W38" s="41" t="s">
        <v>51</v>
      </c>
      <c r="X38" s="41" t="s">
        <v>52</v>
      </c>
      <c r="Y38" s="41" t="s">
        <v>53</v>
      </c>
      <c r="Z38" s="41" t="s">
        <v>54</v>
      </c>
      <c r="AA38" s="40"/>
      <c r="AB38" s="41" t="s">
        <v>55</v>
      </c>
      <c r="AC38" s="41" t="s">
        <v>58</v>
      </c>
      <c r="AD38" s="41" t="s">
        <v>59</v>
      </c>
      <c r="AE38" s="41" t="s">
        <v>60</v>
      </c>
      <c r="AF38" s="40"/>
      <c r="AG38" s="41" t="s">
        <v>61</v>
      </c>
      <c r="AH38" s="41" t="s">
        <v>56</v>
      </c>
      <c r="AI38" s="41" t="s">
        <v>62</v>
      </c>
      <c r="AJ38" s="41" t="s">
        <v>63</v>
      </c>
      <c r="AK38" s="40"/>
      <c r="AL38" s="41" t="s">
        <v>64</v>
      </c>
      <c r="AM38" s="41" t="s">
        <v>65</v>
      </c>
      <c r="AN38" s="41" t="s">
        <v>57</v>
      </c>
      <c r="AO38" s="41" t="s">
        <v>66</v>
      </c>
      <c r="AP38" s="40"/>
      <c r="AQ38" s="41" t="s">
        <v>67</v>
      </c>
      <c r="AR38" s="41" t="s">
        <v>68</v>
      </c>
      <c r="AS38" s="41" t="s">
        <v>69</v>
      </c>
      <c r="AT38" s="41" t="s">
        <v>70</v>
      </c>
      <c r="AU38" s="40"/>
      <c r="AV38" s="41" t="s">
        <v>71</v>
      </c>
      <c r="AW38" s="41" t="s">
        <v>72</v>
      </c>
      <c r="AX38" s="41" t="s">
        <v>73</v>
      </c>
      <c r="AY38" s="41" t="s">
        <v>74</v>
      </c>
      <c r="BA38" s="41" t="s">
        <v>249</v>
      </c>
      <c r="BB38" s="155" t="s">
        <v>252</v>
      </c>
      <c r="BC38" s="103" t="s">
        <v>253</v>
      </c>
      <c r="BD38" s="103" t="s">
        <v>254</v>
      </c>
      <c r="BF38" s="41" t="s">
        <v>258</v>
      </c>
      <c r="BG38" s="103" t="s">
        <v>259</v>
      </c>
      <c r="BH38" s="103" t="s">
        <v>263</v>
      </c>
      <c r="BI38" s="155" t="s">
        <v>271</v>
      </c>
      <c r="BK38" s="41" t="s">
        <v>274</v>
      </c>
      <c r="BL38" s="41" t="s">
        <v>277</v>
      </c>
      <c r="BM38" s="41" t="s">
        <v>279</v>
      </c>
      <c r="BN38" s="41" t="s">
        <v>283</v>
      </c>
    </row>
    <row r="39" spans="2:66" x14ac:dyDescent="0.35">
      <c r="B39" s="4" t="s">
        <v>207</v>
      </c>
      <c r="C39" s="8">
        <f>SUM(C40:C47)</f>
        <v>1</v>
      </c>
      <c r="D39" s="8">
        <f t="shared" ref="D39:AW39" si="53">SUM(D40:D47)</f>
        <v>1</v>
      </c>
      <c r="E39" s="8">
        <f t="shared" si="53"/>
        <v>1</v>
      </c>
      <c r="F39" s="8">
        <f t="shared" si="53"/>
        <v>1</v>
      </c>
      <c r="G39" s="30"/>
      <c r="H39" s="8">
        <f t="shared" si="53"/>
        <v>0.99999999999999989</v>
      </c>
      <c r="I39" s="8">
        <f t="shared" si="53"/>
        <v>1</v>
      </c>
      <c r="J39" s="8">
        <f t="shared" si="53"/>
        <v>1</v>
      </c>
      <c r="K39" s="8">
        <f t="shared" si="53"/>
        <v>0.99999999999999989</v>
      </c>
      <c r="L39" s="30"/>
      <c r="M39" s="8">
        <f t="shared" si="53"/>
        <v>0.99999999999999989</v>
      </c>
      <c r="N39" s="8">
        <f t="shared" si="53"/>
        <v>1</v>
      </c>
      <c r="O39" s="8">
        <f t="shared" si="53"/>
        <v>1</v>
      </c>
      <c r="P39" s="8">
        <f t="shared" si="53"/>
        <v>1</v>
      </c>
      <c r="Q39" s="30"/>
      <c r="R39" s="8">
        <f t="shared" si="53"/>
        <v>1</v>
      </c>
      <c r="S39" s="8">
        <f t="shared" si="53"/>
        <v>1</v>
      </c>
      <c r="T39" s="8">
        <f t="shared" si="53"/>
        <v>1</v>
      </c>
      <c r="U39" s="8">
        <f t="shared" si="53"/>
        <v>0.99999999999999989</v>
      </c>
      <c r="V39" s="30"/>
      <c r="W39" s="8">
        <f t="shared" si="53"/>
        <v>1</v>
      </c>
      <c r="X39" s="8">
        <f t="shared" si="53"/>
        <v>0.99999999999999989</v>
      </c>
      <c r="Y39" s="8">
        <f t="shared" si="53"/>
        <v>1</v>
      </c>
      <c r="Z39" s="8">
        <f t="shared" si="53"/>
        <v>0.99999999999999989</v>
      </c>
      <c r="AA39" s="30"/>
      <c r="AB39" s="8">
        <f t="shared" si="53"/>
        <v>1</v>
      </c>
      <c r="AC39" s="8">
        <f t="shared" si="53"/>
        <v>1.0000000000000002</v>
      </c>
      <c r="AD39" s="8">
        <f t="shared" si="53"/>
        <v>1</v>
      </c>
      <c r="AE39" s="8">
        <f t="shared" si="53"/>
        <v>1</v>
      </c>
      <c r="AF39" s="30"/>
      <c r="AG39" s="8">
        <f t="shared" si="53"/>
        <v>1</v>
      </c>
      <c r="AH39" s="8">
        <f t="shared" si="53"/>
        <v>0.99999999999999989</v>
      </c>
      <c r="AI39" s="8">
        <f t="shared" si="53"/>
        <v>0.99999999999999989</v>
      </c>
      <c r="AJ39" s="8">
        <f t="shared" si="53"/>
        <v>1</v>
      </c>
      <c r="AK39" s="30"/>
      <c r="AL39" s="8">
        <f t="shared" si="53"/>
        <v>1</v>
      </c>
      <c r="AM39" s="8">
        <f t="shared" si="53"/>
        <v>1</v>
      </c>
      <c r="AN39" s="8">
        <f t="shared" si="53"/>
        <v>0.99999999999999989</v>
      </c>
      <c r="AO39" s="8">
        <f t="shared" si="53"/>
        <v>0.99999999999999989</v>
      </c>
      <c r="AP39" s="30"/>
      <c r="AQ39" s="8">
        <f t="shared" si="53"/>
        <v>0.99999999999999989</v>
      </c>
      <c r="AR39" s="8">
        <f t="shared" si="53"/>
        <v>1</v>
      </c>
      <c r="AS39" s="8">
        <f t="shared" si="53"/>
        <v>1</v>
      </c>
      <c r="AT39" s="8">
        <f t="shared" si="53"/>
        <v>0.99999999999999989</v>
      </c>
      <c r="AU39" s="30"/>
      <c r="AV39" s="8">
        <f t="shared" si="53"/>
        <v>1</v>
      </c>
      <c r="AW39" s="8">
        <f t="shared" si="53"/>
        <v>1.0000000000000002</v>
      </c>
      <c r="AX39" s="8">
        <f t="shared" ref="AX39:AY39" si="54">SUM(AX40:AX47)</f>
        <v>1</v>
      </c>
      <c r="AY39" s="8">
        <f t="shared" si="54"/>
        <v>1.0000000000000002</v>
      </c>
      <c r="BA39" s="8">
        <f t="shared" ref="BA39:BB39" si="55">SUM(BA40:BA47)</f>
        <v>1</v>
      </c>
      <c r="BB39" s="8">
        <f t="shared" si="55"/>
        <v>1</v>
      </c>
      <c r="BC39" s="8">
        <f t="shared" ref="BC39:BD39" si="56">SUM(BC40:BC47)</f>
        <v>1</v>
      </c>
      <c r="BD39" s="8">
        <f t="shared" si="56"/>
        <v>1</v>
      </c>
      <c r="BF39" s="8">
        <f t="shared" ref="BF39:BG39" si="57">SUM(BF40:BF47)</f>
        <v>0.99999999999999989</v>
      </c>
      <c r="BG39" s="8">
        <f t="shared" si="57"/>
        <v>1</v>
      </c>
      <c r="BH39" s="8">
        <f t="shared" ref="BH39" si="58">SUM(BH40:BH47)</f>
        <v>1</v>
      </c>
      <c r="BI39" s="8">
        <v>1</v>
      </c>
      <c r="BK39" s="8">
        <v>1</v>
      </c>
      <c r="BL39" s="8">
        <v>1</v>
      </c>
      <c r="BM39" s="8">
        <v>1.0000000000000002</v>
      </c>
      <c r="BN39" s="8">
        <v>1.0000000000000002</v>
      </c>
    </row>
    <row r="40" spans="2:66" outlineLevel="1" x14ac:dyDescent="0.35">
      <c r="B40" s="52" t="s">
        <v>255</v>
      </c>
      <c r="C40" s="70">
        <f>C4/C$3</f>
        <v>0.81852721537484752</v>
      </c>
      <c r="D40" s="70">
        <f>D4/D$3</f>
        <v>0.82474069117155013</v>
      </c>
      <c r="E40" s="70">
        <f t="shared" ref="E40:F40" si="59">E4/E$3</f>
        <v>0.82936310176417816</v>
      </c>
      <c r="F40" s="70">
        <f t="shared" si="59"/>
        <v>0.82066622037302239</v>
      </c>
      <c r="G40" s="30"/>
      <c r="H40" s="70">
        <f>H4/H$3</f>
        <v>0.81602653744837228</v>
      </c>
      <c r="I40" s="70">
        <f>I4/I$3</f>
        <v>0.80618136706844534</v>
      </c>
      <c r="J40" s="70">
        <f t="shared" ref="J40:K40" si="60">J4/J$3</f>
        <v>0.80098454946957576</v>
      </c>
      <c r="K40" s="70">
        <f t="shared" si="60"/>
        <v>0.79662051688688973</v>
      </c>
      <c r="L40" s="30"/>
      <c r="M40" s="70">
        <f>M4/M$3</f>
        <v>0.79313507316744214</v>
      </c>
      <c r="N40" s="70">
        <f>N4/N$3</f>
        <v>0.78106611498581568</v>
      </c>
      <c r="O40" s="70">
        <f t="shared" ref="O40:P40" si="61">O4/O$3</f>
        <v>0.78301671686927721</v>
      </c>
      <c r="P40" s="70">
        <f t="shared" si="61"/>
        <v>0.64163667259857904</v>
      </c>
      <c r="Q40" s="30"/>
      <c r="R40" s="70">
        <f>R4/R$3</f>
        <v>0.63977657604523996</v>
      </c>
      <c r="S40" s="70">
        <f>S4/S$3</f>
        <v>0.61952518356909947</v>
      </c>
      <c r="T40" s="70">
        <f t="shared" ref="T40:U40" si="62">T4/T$3</f>
        <v>0.61828225478069132</v>
      </c>
      <c r="U40" s="70">
        <f t="shared" si="62"/>
        <v>0.61141068314003977</v>
      </c>
      <c r="V40" s="30"/>
      <c r="W40" s="70">
        <f>W4/W$3</f>
        <v>0.61054576598083443</v>
      </c>
      <c r="X40" s="70">
        <f>X4/X$3</f>
        <v>0.6106101291865389</v>
      </c>
      <c r="Y40" s="70">
        <f t="shared" ref="Y40:Z40" si="63">Y4/Y$3</f>
        <v>0.61159801106337863</v>
      </c>
      <c r="Z40" s="70">
        <f t="shared" si="63"/>
        <v>0.61482266374161798</v>
      </c>
      <c r="AA40" s="30"/>
      <c r="AB40" s="70">
        <f>AB4/AB$3</f>
        <v>0.62632421212745404</v>
      </c>
      <c r="AC40" s="70">
        <f>AC4/AC$3</f>
        <v>0.6236668816190879</v>
      </c>
      <c r="AD40" s="70">
        <f t="shared" ref="AD40:AE40" si="64">AD4/AD$3</f>
        <v>0.62498428362461012</v>
      </c>
      <c r="AE40" s="70">
        <f t="shared" si="64"/>
        <v>0.61712421078370017</v>
      </c>
      <c r="AF40" s="30"/>
      <c r="AG40" s="70">
        <f>AG4/AG$3</f>
        <v>0.614261963248246</v>
      </c>
      <c r="AH40" s="70">
        <f>AH4/AH$3</f>
        <v>0.60044995989487882</v>
      </c>
      <c r="AI40" s="70">
        <f t="shared" ref="AI40:AJ40" si="65">AI4/AI$3</f>
        <v>0.59639074434418027</v>
      </c>
      <c r="AJ40" s="70">
        <f t="shared" si="65"/>
        <v>0.58132016458842284</v>
      </c>
      <c r="AK40" s="30"/>
      <c r="AL40" s="70">
        <f>AL4/AL$3</f>
        <v>0.57142170618261168</v>
      </c>
      <c r="AM40" s="70">
        <f>AM4/AM$3</f>
        <v>0.55829157395037554</v>
      </c>
      <c r="AN40" s="70">
        <f t="shared" ref="AN40:AO40" si="66">AN4/AN$3</f>
        <v>0.55890352040631808</v>
      </c>
      <c r="AO40" s="70">
        <f t="shared" si="66"/>
        <v>0.54763478088186324</v>
      </c>
      <c r="AP40" s="30"/>
      <c r="AQ40" s="70">
        <f>AQ4/AQ$3</f>
        <v>0.54024481336688812</v>
      </c>
      <c r="AR40" s="70">
        <f>AR4/AR$3</f>
        <v>0.53394160958027048</v>
      </c>
      <c r="AS40" s="70">
        <f t="shared" ref="AS40:AT40" si="67">AS4/AS$3</f>
        <v>0.53939972014116644</v>
      </c>
      <c r="AT40" s="70">
        <f t="shared" si="67"/>
        <v>0.53938079221245894</v>
      </c>
      <c r="AU40" s="30"/>
      <c r="AV40" s="70">
        <f>AV4/AV$3</f>
        <v>0.5401272564628018</v>
      </c>
      <c r="AW40" s="70">
        <f>AW4/AW$3</f>
        <v>0.53483263962899463</v>
      </c>
      <c r="AX40" s="70">
        <f>AX4/AX$3</f>
        <v>0.54547742027555857</v>
      </c>
      <c r="AY40" s="70">
        <f>AY4/AY$3</f>
        <v>0.54692444215760316</v>
      </c>
      <c r="BA40" s="70">
        <f>BA4/BA$3</f>
        <v>0.54629133635400329</v>
      </c>
      <c r="BB40" s="70">
        <f>BB4/BB$3</f>
        <v>0.54287796527044097</v>
      </c>
      <c r="BC40" s="70">
        <f>BC4/BC$3</f>
        <v>0.548694870703344</v>
      </c>
      <c r="BD40" s="70">
        <f>BD4/BD$3</f>
        <v>0.55290293290931913</v>
      </c>
      <c r="BF40" s="70">
        <f>BF4/BF$3</f>
        <v>0.55884229173801769</v>
      </c>
      <c r="BG40" s="70">
        <f>BG4/BG$3</f>
        <v>0.55777957470051787</v>
      </c>
      <c r="BH40" s="70">
        <f>BH4/BH$3</f>
        <v>0.56045131020395134</v>
      </c>
      <c r="BI40" s="70">
        <v>0.56193066036651607</v>
      </c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</row>
    <row r="41" spans="2:66" outlineLevel="1" x14ac:dyDescent="0.35">
      <c r="B41" s="67" t="s">
        <v>30</v>
      </c>
      <c r="C41" s="70">
        <f t="shared" ref="C41" si="68">C5/C$3</f>
        <v>0.17959829481895048</v>
      </c>
      <c r="D41" s="70">
        <f t="shared" ref="D41:F47" si="69">D5/D$3</f>
        <v>0.17348119114765068</v>
      </c>
      <c r="E41" s="70">
        <f t="shared" si="69"/>
        <v>0.16895155079147903</v>
      </c>
      <c r="F41" s="70">
        <f t="shared" si="69"/>
        <v>0.17691023565999203</v>
      </c>
      <c r="G41" s="30"/>
      <c r="H41" s="70">
        <f t="shared" ref="H41:K41" si="70">H5/H$3</f>
        <v>0.1816481836807701</v>
      </c>
      <c r="I41" s="70">
        <f t="shared" si="70"/>
        <v>0.19011226318288332</v>
      </c>
      <c r="J41" s="70">
        <f t="shared" si="70"/>
        <v>0.19473830939210307</v>
      </c>
      <c r="K41" s="70">
        <f t="shared" si="70"/>
        <v>0.19530970408471163</v>
      </c>
      <c r="L41" s="30"/>
      <c r="M41" s="70">
        <f t="shared" ref="M41:P41" si="71">M5/M$3</f>
        <v>0.19482095893182277</v>
      </c>
      <c r="N41" s="70">
        <f t="shared" si="71"/>
        <v>0.20378330835077982</v>
      </c>
      <c r="O41" s="70">
        <f t="shared" si="71"/>
        <v>0.19805829903154964</v>
      </c>
      <c r="P41" s="70">
        <f t="shared" si="71"/>
        <v>0.16985785710781362</v>
      </c>
      <c r="Q41" s="30"/>
      <c r="R41" s="70">
        <f t="shared" ref="R41:U41" si="72">R5/R$3</f>
        <v>0.1711803914255853</v>
      </c>
      <c r="S41" s="70">
        <f t="shared" si="72"/>
        <v>0.17962011557619975</v>
      </c>
      <c r="T41" s="70">
        <f t="shared" si="72"/>
        <v>0.17402945628039551</v>
      </c>
      <c r="U41" s="70">
        <f t="shared" si="72"/>
        <v>0.17396757673251848</v>
      </c>
      <c r="V41" s="30"/>
      <c r="W41" s="70">
        <f t="shared" ref="W41:Z41" si="73">W5/W$3</f>
        <v>0.17347778294793206</v>
      </c>
      <c r="X41" s="70">
        <f t="shared" si="73"/>
        <v>0.17279534554393275</v>
      </c>
      <c r="Y41" s="70">
        <f t="shared" si="73"/>
        <v>0.17534577123326428</v>
      </c>
      <c r="Z41" s="70">
        <f t="shared" si="73"/>
        <v>0.1732936007308479</v>
      </c>
      <c r="AA41" s="30"/>
      <c r="AB41" s="70">
        <f t="shared" ref="AB41:AE41" si="74">AB5/AB$3</f>
        <v>0.17854007890608906</v>
      </c>
      <c r="AC41" s="70">
        <f t="shared" si="74"/>
        <v>0.17806121183561099</v>
      </c>
      <c r="AD41" s="70">
        <f t="shared" si="74"/>
        <v>0.1753855495211489</v>
      </c>
      <c r="AE41" s="70">
        <f t="shared" si="74"/>
        <v>0.1731021694897493</v>
      </c>
      <c r="AF41" s="30"/>
      <c r="AG41" s="70">
        <f t="shared" ref="AG41:AJ41" si="75">AG5/AG$3</f>
        <v>0.16959229538138174</v>
      </c>
      <c r="AH41" s="70">
        <f t="shared" si="75"/>
        <v>0.17223812660175941</v>
      </c>
      <c r="AI41" s="70">
        <f t="shared" si="75"/>
        <v>0.16728936631302385</v>
      </c>
      <c r="AJ41" s="70">
        <f t="shared" si="75"/>
        <v>0.16578268626536249</v>
      </c>
      <c r="AK41" s="30"/>
      <c r="AL41" s="70">
        <f t="shared" ref="AL41:AO41" si="76">AL5/AL$3</f>
        <v>0.16367661734192815</v>
      </c>
      <c r="AM41" s="70">
        <f t="shared" si="76"/>
        <v>0.16297934897392466</v>
      </c>
      <c r="AN41" s="70">
        <f t="shared" si="76"/>
        <v>0.15874897188837428</v>
      </c>
      <c r="AO41" s="70">
        <f t="shared" si="76"/>
        <v>0.15394634067074264</v>
      </c>
      <c r="AP41" s="30"/>
      <c r="AQ41" s="70">
        <f t="shared" ref="AQ41:AT41" si="77">AQ5/AQ$3</f>
        <v>0.15156880853080854</v>
      </c>
      <c r="AR41" s="70">
        <f t="shared" si="77"/>
        <v>0.15211116732297283</v>
      </c>
      <c r="AS41" s="70">
        <f t="shared" si="77"/>
        <v>0.14863412789342265</v>
      </c>
      <c r="AT41" s="70">
        <f t="shared" si="77"/>
        <v>0.14584569677287634</v>
      </c>
      <c r="AU41" s="30"/>
      <c r="AV41" s="70">
        <f t="shared" ref="AV41:AW41" si="78">AV5/AV$3</f>
        <v>0.14235616108288549</v>
      </c>
      <c r="AW41" s="70">
        <f t="shared" si="78"/>
        <v>0.1432564817326708</v>
      </c>
      <c r="AX41" s="70">
        <f t="shared" ref="AX41:AY41" si="79">AX5/AX$3</f>
        <v>0.13663756519039477</v>
      </c>
      <c r="AY41" s="70">
        <f t="shared" si="79"/>
        <v>0.135743527060143</v>
      </c>
      <c r="BA41" s="70">
        <f t="shared" ref="BA41:BB41" si="80">BA5/BA$3</f>
        <v>0.13494651449477074</v>
      </c>
      <c r="BB41" s="70">
        <f t="shared" si="80"/>
        <v>0.13494086074487271</v>
      </c>
      <c r="BC41" s="70">
        <f t="shared" ref="BC41:BD41" si="81">BC5/BC$3</f>
        <v>0.13145779417494974</v>
      </c>
      <c r="BD41" s="70">
        <f t="shared" si="81"/>
        <v>0.13079272398677563</v>
      </c>
      <c r="BF41" s="70">
        <f t="shared" ref="BF41:BG41" si="82">BF5/BF$3</f>
        <v>0.13137413024710337</v>
      </c>
      <c r="BG41" s="70">
        <f t="shared" si="82"/>
        <v>0.13057583043713417</v>
      </c>
      <c r="BH41" s="70">
        <f t="shared" ref="BH41" si="83">BH5/BH$3</f>
        <v>0.12912770099901058</v>
      </c>
      <c r="BI41" s="70">
        <v>0.12716530200047771</v>
      </c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</row>
    <row r="42" spans="2:66" outlineLevel="1" x14ac:dyDescent="0.35">
      <c r="B42" s="30" t="s">
        <v>31</v>
      </c>
      <c r="C42" s="70">
        <f t="shared" ref="C42" si="84">C6/C$3</f>
        <v>0</v>
      </c>
      <c r="D42" s="70">
        <f t="shared" si="69"/>
        <v>0</v>
      </c>
      <c r="E42" s="70">
        <f t="shared" si="69"/>
        <v>0</v>
      </c>
      <c r="F42" s="70">
        <f t="shared" si="69"/>
        <v>0</v>
      </c>
      <c r="G42" s="30"/>
      <c r="H42" s="70">
        <f t="shared" ref="H42:K42" si="85">H6/H$3</f>
        <v>0</v>
      </c>
      <c r="I42" s="70">
        <f t="shared" si="85"/>
        <v>0</v>
      </c>
      <c r="J42" s="70">
        <f t="shared" si="85"/>
        <v>0</v>
      </c>
      <c r="K42" s="70">
        <f t="shared" si="85"/>
        <v>0</v>
      </c>
      <c r="L42" s="30"/>
      <c r="M42" s="70">
        <f t="shared" ref="M42:P42" si="86">M6/M$3</f>
        <v>0</v>
      </c>
      <c r="N42" s="70">
        <f t="shared" si="86"/>
        <v>0</v>
      </c>
      <c r="O42" s="70">
        <f t="shared" si="86"/>
        <v>0</v>
      </c>
      <c r="P42" s="70">
        <f t="shared" si="86"/>
        <v>0.15291399619108786</v>
      </c>
      <c r="Q42" s="30"/>
      <c r="R42" s="70">
        <f t="shared" ref="R42:U42" si="87">R6/R$3</f>
        <v>0.15091524894511107</v>
      </c>
      <c r="S42" s="70">
        <f t="shared" si="87"/>
        <v>0.15528890140052079</v>
      </c>
      <c r="T42" s="70">
        <f t="shared" si="87"/>
        <v>0.15653930961362642</v>
      </c>
      <c r="U42" s="70">
        <f t="shared" si="87"/>
        <v>0.15123446066611543</v>
      </c>
      <c r="V42" s="30"/>
      <c r="W42" s="70">
        <f t="shared" ref="W42:Z42" si="88">W6/W$3</f>
        <v>0.15310849905925672</v>
      </c>
      <c r="X42" s="70">
        <f t="shared" si="88"/>
        <v>0.15227846579295418</v>
      </c>
      <c r="Y42" s="70">
        <f t="shared" si="88"/>
        <v>0.15096861473621223</v>
      </c>
      <c r="Z42" s="70">
        <f t="shared" si="88"/>
        <v>0.14991392650504323</v>
      </c>
      <c r="AA42" s="30"/>
      <c r="AB42" s="70">
        <f t="shared" ref="AB42:AE42" si="89">AB6/AB$3</f>
        <v>0.15406651561484955</v>
      </c>
      <c r="AC42" s="70">
        <f t="shared" si="89"/>
        <v>0.15519358119000967</v>
      </c>
      <c r="AD42" s="70">
        <f t="shared" si="89"/>
        <v>0.15043561192665897</v>
      </c>
      <c r="AE42" s="70">
        <f t="shared" si="89"/>
        <v>0.14854004081074237</v>
      </c>
      <c r="AF42" s="30"/>
      <c r="AG42" s="70">
        <f t="shared" ref="AG42:AJ42" si="90">AG6/AG$3</f>
        <v>0.14718782267963765</v>
      </c>
      <c r="AH42" s="70">
        <f t="shared" si="90"/>
        <v>0.14897193945757012</v>
      </c>
      <c r="AI42" s="70">
        <f t="shared" si="90"/>
        <v>0.14634010653537502</v>
      </c>
      <c r="AJ42" s="70">
        <f t="shared" si="90"/>
        <v>0.14719503378839077</v>
      </c>
      <c r="AK42" s="30"/>
      <c r="AL42" s="70">
        <f t="shared" ref="AL42:AO42" si="91">AL6/AL$3</f>
        <v>0.1436662737046821</v>
      </c>
      <c r="AM42" s="70">
        <f t="shared" si="91"/>
        <v>0.14092171763593656</v>
      </c>
      <c r="AN42" s="70">
        <f t="shared" si="91"/>
        <v>0.13632422562376242</v>
      </c>
      <c r="AO42" s="70">
        <f t="shared" si="91"/>
        <v>0.13632209597779646</v>
      </c>
      <c r="AP42" s="30"/>
      <c r="AQ42" s="70">
        <f t="shared" ref="AQ42:AT42" si="92">AQ6/AQ$3</f>
        <v>0.13592411661256351</v>
      </c>
      <c r="AR42" s="70">
        <f t="shared" si="92"/>
        <v>0.13379966946393865</v>
      </c>
      <c r="AS42" s="70">
        <f t="shared" si="92"/>
        <v>0.12817528114678198</v>
      </c>
      <c r="AT42" s="70">
        <f t="shared" si="92"/>
        <v>0.12406195585093449</v>
      </c>
      <c r="AU42" s="30"/>
      <c r="AV42" s="70">
        <f t="shared" ref="AV42:AW42" si="93">AV6/AV$3</f>
        <v>0.12087189323311325</v>
      </c>
      <c r="AW42" s="70">
        <f t="shared" si="93"/>
        <v>0.1242202048825321</v>
      </c>
      <c r="AX42" s="70">
        <f t="shared" ref="AX42:AY42" si="94">AX6/AX$3</f>
        <v>0.11916916829199287</v>
      </c>
      <c r="AY42" s="70">
        <f t="shared" si="94"/>
        <v>0.11824444884424276</v>
      </c>
      <c r="BA42" s="70">
        <f t="shared" ref="BA42:BB42" si="95">BA6/BA$3</f>
        <v>0.11752308192533784</v>
      </c>
      <c r="BB42" s="70">
        <f t="shared" si="95"/>
        <v>0.12011193029337013</v>
      </c>
      <c r="BC42" s="70">
        <f t="shared" ref="BC42:BD42" si="96">BC6/BC$3</f>
        <v>0.11692107059117661</v>
      </c>
      <c r="BD42" s="70">
        <f t="shared" si="96"/>
        <v>0.11477163623409402</v>
      </c>
      <c r="BF42" s="70">
        <f t="shared" ref="BF42:BG42" si="97">BF6/BF$3</f>
        <v>0.11263046977324875</v>
      </c>
      <c r="BG42" s="70">
        <f t="shared" si="97"/>
        <v>0.11420110421497383</v>
      </c>
      <c r="BH42" s="70">
        <f t="shared" ref="BH42" si="98">BH6/BH$3</f>
        <v>0.11233708893215451</v>
      </c>
      <c r="BI42" s="70">
        <v>0.11058143474337179</v>
      </c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</row>
    <row r="43" spans="2:66" outlineLevel="1" x14ac:dyDescent="0.35">
      <c r="B43" s="30" t="s">
        <v>256</v>
      </c>
      <c r="C43" s="70">
        <f t="shared" ref="C43" si="99">C7/C$3</f>
        <v>0</v>
      </c>
      <c r="D43" s="70">
        <f t="shared" si="69"/>
        <v>0</v>
      </c>
      <c r="E43" s="70">
        <f t="shared" si="69"/>
        <v>0</v>
      </c>
      <c r="F43" s="70">
        <f t="shared" si="69"/>
        <v>0</v>
      </c>
      <c r="G43" s="30"/>
      <c r="H43" s="70">
        <f t="shared" ref="H43:K43" si="100">H7/H$3</f>
        <v>0</v>
      </c>
      <c r="I43" s="70">
        <f t="shared" si="100"/>
        <v>0</v>
      </c>
      <c r="J43" s="70">
        <f t="shared" si="100"/>
        <v>0</v>
      </c>
      <c r="K43" s="70">
        <f t="shared" si="100"/>
        <v>0</v>
      </c>
      <c r="L43" s="30"/>
      <c r="M43" s="70">
        <f t="shared" ref="M43:P43" si="101">M7/M$3</f>
        <v>0</v>
      </c>
      <c r="N43" s="70">
        <f t="shared" si="101"/>
        <v>0</v>
      </c>
      <c r="O43" s="70">
        <f t="shared" si="101"/>
        <v>0</v>
      </c>
      <c r="P43" s="70">
        <f t="shared" si="101"/>
        <v>1.5953722163497778E-2</v>
      </c>
      <c r="Q43" s="30"/>
      <c r="R43" s="70">
        <f t="shared" ref="R43:U43" si="102">R7/R$3</f>
        <v>1.8291968966967772E-2</v>
      </c>
      <c r="S43" s="70">
        <f t="shared" si="102"/>
        <v>2.5531548861832482E-2</v>
      </c>
      <c r="T43" s="70">
        <f t="shared" si="102"/>
        <v>3.0228412941095122E-2</v>
      </c>
      <c r="U43" s="70">
        <f t="shared" si="102"/>
        <v>3.2760286014078342E-2</v>
      </c>
      <c r="V43" s="30"/>
      <c r="W43" s="70">
        <f t="shared" ref="W43:Z43" si="103">W7/W$3</f>
        <v>3.3371097938457182E-2</v>
      </c>
      <c r="X43" s="70">
        <f t="shared" si="103"/>
        <v>3.3054787383271209E-2</v>
      </c>
      <c r="Y43" s="70">
        <f t="shared" si="103"/>
        <v>3.1795018552785194E-2</v>
      </c>
      <c r="Z43" s="70">
        <f t="shared" si="103"/>
        <v>3.1402842600476044E-2</v>
      </c>
      <c r="AA43" s="30"/>
      <c r="AB43" s="70">
        <f t="shared" ref="AB43:AE43" si="104">AB7/AB$3</f>
        <v>3.2383185714512062E-2</v>
      </c>
      <c r="AC43" s="70">
        <f t="shared" si="104"/>
        <v>3.2955926486271978E-2</v>
      </c>
      <c r="AD43" s="70">
        <f t="shared" si="104"/>
        <v>3.9550067005424829E-2</v>
      </c>
      <c r="AE43" s="70">
        <f t="shared" si="104"/>
        <v>5.026532804326754E-2</v>
      </c>
      <c r="AF43" s="30"/>
      <c r="AG43" s="70">
        <f t="shared" ref="AG43:AJ43" si="105">AG7/AG$3</f>
        <v>5.7968271277610089E-2</v>
      </c>
      <c r="AH43" s="70">
        <f t="shared" si="105"/>
        <v>6.7697444358220255E-2</v>
      </c>
      <c r="AI43" s="70">
        <f t="shared" si="105"/>
        <v>7.7472686560181872E-2</v>
      </c>
      <c r="AJ43" s="70">
        <f t="shared" si="105"/>
        <v>8.9641752538307987E-2</v>
      </c>
      <c r="AK43" s="30"/>
      <c r="AL43" s="70">
        <f t="shared" ref="AL43:AO43" si="106">AL7/AL$3</f>
        <v>9.5620553983101278E-2</v>
      </c>
      <c r="AM43" s="70">
        <f t="shared" si="106"/>
        <v>0.10215374019266273</v>
      </c>
      <c r="AN43" s="70">
        <f t="shared" si="106"/>
        <v>0.10395393997830391</v>
      </c>
      <c r="AO43" s="70">
        <f t="shared" si="106"/>
        <v>0.11207316218669655</v>
      </c>
      <c r="AP43" s="30"/>
      <c r="AQ43" s="70">
        <f t="shared" ref="AQ43:AT43" si="107">AQ7/AQ$3</f>
        <v>0.11437523171698585</v>
      </c>
      <c r="AR43" s="70">
        <f t="shared" si="107"/>
        <v>0.11408973149720834</v>
      </c>
      <c r="AS43" s="70">
        <f t="shared" si="107"/>
        <v>0.11509685996474317</v>
      </c>
      <c r="AT43" s="70">
        <f t="shared" si="107"/>
        <v>0.11459772658915697</v>
      </c>
      <c r="AU43" s="30"/>
      <c r="AV43" s="70">
        <f t="shared" ref="AV43:AW43" si="108">AV7/AV$3</f>
        <v>0.11605183610339949</v>
      </c>
      <c r="AW43" s="70">
        <f t="shared" si="108"/>
        <v>0.11443613265069388</v>
      </c>
      <c r="AX43" s="70">
        <f t="shared" ref="AX43:AY43" si="109">AX7/AX$3</f>
        <v>0.11308389687712032</v>
      </c>
      <c r="AY43" s="70">
        <f t="shared" si="109"/>
        <v>0.11200595632581006</v>
      </c>
      <c r="BA43" s="70">
        <f t="shared" ref="BA43:BB43" si="110">BA7/BA$3</f>
        <v>0.11102014273717599</v>
      </c>
      <c r="BB43" s="70">
        <f t="shared" si="110"/>
        <v>0.10983790275081759</v>
      </c>
      <c r="BC43" s="70">
        <f t="shared" ref="BC43:BD43" si="111">BC7/BC$3</f>
        <v>0.10993650600591469</v>
      </c>
      <c r="BD43" s="70">
        <f t="shared" si="111"/>
        <v>0.107663099908333</v>
      </c>
      <c r="BF43" s="70">
        <f t="shared" ref="BF43:BG43" si="112">BF7/BF$3</f>
        <v>0.10703800925475077</v>
      </c>
      <c r="BG43" s="70">
        <f t="shared" si="112"/>
        <v>0.10636449804272274</v>
      </c>
      <c r="BH43" s="70">
        <f t="shared" ref="BH43" si="113">BH7/BH$3</f>
        <v>0.1048344025618929</v>
      </c>
      <c r="BI43" s="70">
        <v>0.10371363097147643</v>
      </c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</row>
    <row r="44" spans="2:66" outlineLevel="1" x14ac:dyDescent="0.35">
      <c r="B44" s="30" t="s">
        <v>257</v>
      </c>
      <c r="C44" s="70">
        <f t="shared" ref="C44:C45" si="114">C8/C$3</f>
        <v>0</v>
      </c>
      <c r="D44" s="70">
        <f t="shared" si="69"/>
        <v>0</v>
      </c>
      <c r="E44" s="70">
        <f t="shared" si="69"/>
        <v>0</v>
      </c>
      <c r="F44" s="70">
        <f t="shared" si="69"/>
        <v>0</v>
      </c>
      <c r="G44" s="30"/>
      <c r="H44" s="70">
        <f t="shared" ref="H44:K45" si="115">H8/H$3</f>
        <v>0</v>
      </c>
      <c r="I44" s="70">
        <f t="shared" si="115"/>
        <v>0</v>
      </c>
      <c r="J44" s="70">
        <f t="shared" si="115"/>
        <v>0</v>
      </c>
      <c r="K44" s="70">
        <f t="shared" si="115"/>
        <v>0</v>
      </c>
      <c r="L44" s="30"/>
      <c r="M44" s="70">
        <f t="shared" ref="M44:P45" si="116">M8/M$3</f>
        <v>0</v>
      </c>
      <c r="N44" s="70">
        <f t="shared" si="116"/>
        <v>0</v>
      </c>
      <c r="O44" s="70">
        <f t="shared" si="116"/>
        <v>0</v>
      </c>
      <c r="P44" s="70">
        <f t="shared" si="116"/>
        <v>0</v>
      </c>
      <c r="Q44" s="30"/>
      <c r="R44" s="70">
        <f t="shared" ref="R44:U45" si="117">R8/R$3</f>
        <v>0</v>
      </c>
      <c r="S44" s="70">
        <f t="shared" si="117"/>
        <v>0</v>
      </c>
      <c r="T44" s="70">
        <f t="shared" si="117"/>
        <v>0</v>
      </c>
      <c r="U44" s="70">
        <f t="shared" si="117"/>
        <v>0</v>
      </c>
      <c r="V44" s="30"/>
      <c r="W44" s="70">
        <f t="shared" ref="W44:Z45" si="118">W8/W$3</f>
        <v>0</v>
      </c>
      <c r="X44" s="70">
        <f t="shared" si="118"/>
        <v>0</v>
      </c>
      <c r="Y44" s="70">
        <f t="shared" si="118"/>
        <v>0</v>
      </c>
      <c r="Z44" s="70">
        <f t="shared" si="118"/>
        <v>0</v>
      </c>
      <c r="AA44" s="30"/>
      <c r="AB44" s="70">
        <f t="shared" ref="AB44:AE45" si="119">AB8/AB$3</f>
        <v>0</v>
      </c>
      <c r="AC44" s="70">
        <f t="shared" si="119"/>
        <v>0</v>
      </c>
      <c r="AD44" s="70">
        <f t="shared" si="119"/>
        <v>0</v>
      </c>
      <c r="AE44" s="70">
        <f t="shared" si="119"/>
        <v>0</v>
      </c>
      <c r="AF44" s="30"/>
      <c r="AG44" s="70">
        <f t="shared" ref="AG44:AJ45" si="120">AG8/AG$3</f>
        <v>0</v>
      </c>
      <c r="AH44" s="70">
        <f t="shared" si="120"/>
        <v>0</v>
      </c>
      <c r="AI44" s="70">
        <f t="shared" si="120"/>
        <v>0</v>
      </c>
      <c r="AJ44" s="70">
        <f t="shared" si="120"/>
        <v>0</v>
      </c>
      <c r="AK44" s="30"/>
      <c r="AL44" s="70">
        <f t="shared" ref="AL44:AO45" si="121">AL8/AL$3</f>
        <v>8.482539479124987E-3</v>
      </c>
      <c r="AM44" s="70">
        <f t="shared" si="121"/>
        <v>2.0592248047425016E-2</v>
      </c>
      <c r="AN44" s="70">
        <f t="shared" si="121"/>
        <v>2.556212619149581E-2</v>
      </c>
      <c r="AO44" s="70">
        <f t="shared" si="121"/>
        <v>3.423258954758137E-2</v>
      </c>
      <c r="AP44" s="30"/>
      <c r="AQ44" s="70">
        <f t="shared" ref="AQ44:AT45" si="122">AQ8/AQ$3</f>
        <v>4.2537908358016088E-2</v>
      </c>
      <c r="AR44" s="70">
        <f t="shared" si="122"/>
        <v>5.2231558760049875E-2</v>
      </c>
      <c r="AS44" s="70">
        <f t="shared" si="122"/>
        <v>5.5784428741888908E-2</v>
      </c>
      <c r="AT44" s="70">
        <f t="shared" si="122"/>
        <v>6.04213115564343E-2</v>
      </c>
      <c r="AU44" s="30"/>
      <c r="AV44" s="70">
        <f t="shared" ref="AV44:AW45" si="123">AV8/AV$3</f>
        <v>6.4775201710162683E-2</v>
      </c>
      <c r="AW44" s="70">
        <f t="shared" si="123"/>
        <v>6.7311744834479409E-2</v>
      </c>
      <c r="AX44" s="70">
        <f t="shared" ref="AX44:AY45" si="124">AX8/AX$3</f>
        <v>6.8607961302631151E-2</v>
      </c>
      <c r="AY44" s="70">
        <f t="shared" si="124"/>
        <v>7.0772864098791549E-2</v>
      </c>
      <c r="BA44" s="70">
        <f t="shared" ref="BA44:BB44" si="125">BA8/BA$3</f>
        <v>7.0733498791810054E-2</v>
      </c>
      <c r="BB44" s="70">
        <f t="shared" si="125"/>
        <v>7.2268834380292579E-2</v>
      </c>
      <c r="BC44" s="70">
        <f t="shared" ref="BC44:BD44" si="126">BC8/BC$3</f>
        <v>7.3370587347599783E-2</v>
      </c>
      <c r="BD44" s="70">
        <f t="shared" si="126"/>
        <v>7.5799045099291418E-2</v>
      </c>
      <c r="BF44" s="70">
        <f t="shared" ref="BF44:BG44" si="127">BF8/BF$3</f>
        <v>7.6364276968494654E-2</v>
      </c>
      <c r="BG44" s="70">
        <f t="shared" si="127"/>
        <v>7.7619565275598559E-2</v>
      </c>
      <c r="BH44" s="70">
        <f t="shared" ref="BH44" si="128">BH8/BH$3</f>
        <v>8.0895385826604105E-2</v>
      </c>
      <c r="BI44" s="70">
        <v>8.456033363614833E-2</v>
      </c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</row>
    <row r="45" spans="2:66" outlineLevel="1" x14ac:dyDescent="0.35">
      <c r="B45" s="30" t="s">
        <v>251</v>
      </c>
      <c r="C45" s="70">
        <f t="shared" si="114"/>
        <v>0</v>
      </c>
      <c r="D45" s="70">
        <f t="shared" si="69"/>
        <v>0</v>
      </c>
      <c r="E45" s="70">
        <f t="shared" si="69"/>
        <v>0</v>
      </c>
      <c r="F45" s="70">
        <f t="shared" si="69"/>
        <v>0</v>
      </c>
      <c r="G45" s="30"/>
      <c r="H45" s="70">
        <f t="shared" si="115"/>
        <v>0</v>
      </c>
      <c r="I45" s="70">
        <f t="shared" si="115"/>
        <v>0</v>
      </c>
      <c r="J45" s="70">
        <f t="shared" si="115"/>
        <v>0</v>
      </c>
      <c r="K45" s="70">
        <f t="shared" si="115"/>
        <v>0</v>
      </c>
      <c r="L45" s="30"/>
      <c r="M45" s="70">
        <f t="shared" si="116"/>
        <v>0</v>
      </c>
      <c r="N45" s="70">
        <f t="shared" si="116"/>
        <v>0</v>
      </c>
      <c r="O45" s="70">
        <f t="shared" si="116"/>
        <v>0</v>
      </c>
      <c r="P45" s="70">
        <f t="shared" si="116"/>
        <v>0</v>
      </c>
      <c r="Q45" s="30"/>
      <c r="R45" s="70">
        <f t="shared" si="117"/>
        <v>0</v>
      </c>
      <c r="S45" s="70">
        <f t="shared" si="117"/>
        <v>0</v>
      </c>
      <c r="T45" s="70">
        <f t="shared" si="117"/>
        <v>0</v>
      </c>
      <c r="U45" s="70">
        <f t="shared" si="117"/>
        <v>0</v>
      </c>
      <c r="V45" s="30"/>
      <c r="W45" s="70">
        <f t="shared" si="118"/>
        <v>0</v>
      </c>
      <c r="X45" s="70">
        <f t="shared" si="118"/>
        <v>0</v>
      </c>
      <c r="Y45" s="70">
        <f t="shared" si="118"/>
        <v>0</v>
      </c>
      <c r="Z45" s="70">
        <f t="shared" si="118"/>
        <v>0</v>
      </c>
      <c r="AA45" s="30"/>
      <c r="AB45" s="70">
        <f t="shared" si="119"/>
        <v>0</v>
      </c>
      <c r="AC45" s="70">
        <f t="shared" si="119"/>
        <v>0</v>
      </c>
      <c r="AD45" s="70">
        <f t="shared" si="119"/>
        <v>0</v>
      </c>
      <c r="AE45" s="70">
        <f t="shared" si="119"/>
        <v>0</v>
      </c>
      <c r="AF45" s="30"/>
      <c r="AG45" s="70">
        <f t="shared" si="120"/>
        <v>0</v>
      </c>
      <c r="AH45" s="70">
        <f t="shared" si="120"/>
        <v>0</v>
      </c>
      <c r="AI45" s="70">
        <f t="shared" si="120"/>
        <v>0</v>
      </c>
      <c r="AJ45" s="70">
        <f t="shared" si="120"/>
        <v>0</v>
      </c>
      <c r="AK45" s="30"/>
      <c r="AL45" s="70">
        <f t="shared" si="121"/>
        <v>0</v>
      </c>
      <c r="AM45" s="70">
        <f t="shared" si="121"/>
        <v>0</v>
      </c>
      <c r="AN45" s="70">
        <f t="shared" si="121"/>
        <v>0</v>
      </c>
      <c r="AO45" s="70">
        <f t="shared" si="121"/>
        <v>0</v>
      </c>
      <c r="AP45" s="30"/>
      <c r="AQ45" s="70">
        <f t="shared" si="122"/>
        <v>0</v>
      </c>
      <c r="AR45" s="70">
        <f t="shared" si="122"/>
        <v>0</v>
      </c>
      <c r="AS45" s="70">
        <f t="shared" si="122"/>
        <v>0</v>
      </c>
      <c r="AT45" s="70">
        <f t="shared" si="122"/>
        <v>0</v>
      </c>
      <c r="AU45" s="30"/>
      <c r="AV45" s="70">
        <f t="shared" si="123"/>
        <v>0</v>
      </c>
      <c r="AW45" s="70">
        <f t="shared" si="123"/>
        <v>0</v>
      </c>
      <c r="AX45" s="70">
        <f t="shared" si="124"/>
        <v>0</v>
      </c>
      <c r="AY45" s="70">
        <f t="shared" si="124"/>
        <v>0</v>
      </c>
      <c r="BA45" s="70">
        <f t="shared" ref="BA45:BB45" si="129">BA9/BA$3</f>
        <v>3.3964991730974811E-3</v>
      </c>
      <c r="BB45" s="70">
        <f t="shared" si="129"/>
        <v>4.1996777764281767E-3</v>
      </c>
      <c r="BC45" s="70">
        <f t="shared" ref="BC45:BD45" si="130">BC9/BC$3</f>
        <v>4.1274474693622897E-3</v>
      </c>
      <c r="BD45" s="70">
        <f t="shared" si="130"/>
        <v>4.4215204556414299E-3</v>
      </c>
      <c r="BF45" s="70">
        <f t="shared" ref="BF45:BG45" si="131">BF9/BF$3</f>
        <v>0</v>
      </c>
      <c r="BG45" s="70">
        <f t="shared" si="131"/>
        <v>0</v>
      </c>
      <c r="BH45" s="70">
        <f t="shared" ref="BH45" si="132">BH9/BH$3</f>
        <v>0</v>
      </c>
      <c r="BI45" s="70">
        <v>0</v>
      </c>
      <c r="BK45" s="70">
        <v>0</v>
      </c>
      <c r="BL45" s="70">
        <v>0</v>
      </c>
      <c r="BM45" s="70">
        <v>0</v>
      </c>
      <c r="BN45" s="70">
        <v>0</v>
      </c>
    </row>
    <row r="46" spans="2:66" outlineLevel="1" x14ac:dyDescent="0.35">
      <c r="B46" s="30" t="s">
        <v>34</v>
      </c>
      <c r="C46" s="70">
        <f t="shared" ref="C46" si="133">C10/C$3</f>
        <v>0</v>
      </c>
      <c r="D46" s="70">
        <f t="shared" si="69"/>
        <v>0</v>
      </c>
      <c r="E46" s="70">
        <f t="shared" si="69"/>
        <v>0</v>
      </c>
      <c r="F46" s="70">
        <f t="shared" si="69"/>
        <v>0</v>
      </c>
      <c r="G46" s="30"/>
      <c r="H46" s="70">
        <f t="shared" ref="H46:K46" si="134">H10/H$3</f>
        <v>0</v>
      </c>
      <c r="I46" s="70">
        <f t="shared" si="134"/>
        <v>0</v>
      </c>
      <c r="J46" s="70">
        <f t="shared" si="134"/>
        <v>0</v>
      </c>
      <c r="K46" s="70">
        <f t="shared" si="134"/>
        <v>0</v>
      </c>
      <c r="L46" s="30"/>
      <c r="M46" s="70">
        <f t="shared" ref="M46:P46" si="135">M10/M$3</f>
        <v>0</v>
      </c>
      <c r="N46" s="70">
        <f t="shared" si="135"/>
        <v>0</v>
      </c>
      <c r="O46" s="70">
        <f t="shared" si="135"/>
        <v>0</v>
      </c>
      <c r="P46" s="70">
        <f t="shared" si="135"/>
        <v>0</v>
      </c>
      <c r="Q46" s="30"/>
      <c r="R46" s="70">
        <f t="shared" ref="R46:U46" si="136">R10/R$3</f>
        <v>0</v>
      </c>
      <c r="S46" s="70">
        <f t="shared" si="136"/>
        <v>0</v>
      </c>
      <c r="T46" s="70">
        <f t="shared" si="136"/>
        <v>0</v>
      </c>
      <c r="U46" s="70">
        <f t="shared" si="136"/>
        <v>7.5151658339645188E-3</v>
      </c>
      <c r="V46" s="30"/>
      <c r="W46" s="70">
        <f t="shared" ref="W46:Z46" si="137">W10/W$3</f>
        <v>7.293289364543082E-3</v>
      </c>
      <c r="X46" s="70">
        <f t="shared" si="137"/>
        <v>7.2241593523305683E-3</v>
      </c>
      <c r="Y46" s="70">
        <f t="shared" si="137"/>
        <v>7.8666410840940362E-3</v>
      </c>
      <c r="Z46" s="70">
        <f t="shared" si="137"/>
        <v>8.5172364504160734E-3</v>
      </c>
      <c r="AA46" s="30"/>
      <c r="AB46" s="70">
        <f t="shared" ref="AB46:AE46" si="138">AB10/AB$3</f>
        <v>8.6860076370953686E-3</v>
      </c>
      <c r="AC46" s="70">
        <f t="shared" si="138"/>
        <v>1.0122398869019569E-2</v>
      </c>
      <c r="AD46" s="70">
        <f t="shared" si="138"/>
        <v>9.6444879221571755E-3</v>
      </c>
      <c r="AE46" s="70">
        <f t="shared" si="138"/>
        <v>1.0968250872540658E-2</v>
      </c>
      <c r="AF46" s="30"/>
      <c r="AG46" s="70">
        <f t="shared" ref="AG46:AJ46" si="139">AG10/AG$3</f>
        <v>1.0989647413124578E-2</v>
      </c>
      <c r="AH46" s="70">
        <f t="shared" si="139"/>
        <v>1.0642529687571326E-2</v>
      </c>
      <c r="AI46" s="70">
        <f t="shared" si="139"/>
        <v>1.2507096247238943E-2</v>
      </c>
      <c r="AJ46" s="70">
        <f t="shared" si="139"/>
        <v>1.6060362819515919E-2</v>
      </c>
      <c r="AK46" s="30"/>
      <c r="AL46" s="70">
        <f t="shared" ref="AL46:AO46" si="140">AL10/AL$3</f>
        <v>1.713230930855179E-2</v>
      </c>
      <c r="AM46" s="70">
        <f t="shared" si="140"/>
        <v>1.5061371199675501E-2</v>
      </c>
      <c r="AN46" s="70">
        <f t="shared" si="140"/>
        <v>1.6507215911745452E-2</v>
      </c>
      <c r="AO46" s="70">
        <f t="shared" si="140"/>
        <v>1.5791030735319695E-2</v>
      </c>
      <c r="AP46" s="30"/>
      <c r="AQ46" s="70">
        <f t="shared" ref="AQ46:AT46" si="141">AQ10/AQ$3</f>
        <v>1.5349121414737803E-2</v>
      </c>
      <c r="AR46" s="70">
        <f t="shared" si="141"/>
        <v>1.3826263375559769E-2</v>
      </c>
      <c r="AS46" s="70">
        <f t="shared" si="141"/>
        <v>1.2909582111996769E-2</v>
      </c>
      <c r="AT46" s="70">
        <f t="shared" si="141"/>
        <v>1.5692517018138868E-2</v>
      </c>
      <c r="AU46" s="30"/>
      <c r="AV46" s="70">
        <f t="shared" ref="AV46:AW46" si="142">AV10/AV$3</f>
        <v>1.5817651407637235E-2</v>
      </c>
      <c r="AW46" s="70">
        <f t="shared" si="142"/>
        <v>1.5942796270629236E-2</v>
      </c>
      <c r="AX46" s="70">
        <f t="shared" ref="AX46:AY46" si="143">AX10/AX$3</f>
        <v>1.7023988062302365E-2</v>
      </c>
      <c r="AY46" s="70">
        <f t="shared" si="143"/>
        <v>1.6308761513409438E-2</v>
      </c>
      <c r="BA46" s="70">
        <f t="shared" ref="BA46:BB46" si="144">BA10/BA$3</f>
        <v>1.6088926523804736E-2</v>
      </c>
      <c r="BB46" s="70">
        <f t="shared" si="144"/>
        <v>1.57628287837779E-2</v>
      </c>
      <c r="BC46" s="70">
        <f t="shared" ref="BC46:BD46" si="145">BC10/BC$3</f>
        <v>1.549172370765284E-2</v>
      </c>
      <c r="BD46" s="70">
        <f t="shared" si="145"/>
        <v>1.3649041406545284E-2</v>
      </c>
      <c r="BF46" s="70">
        <f t="shared" ref="BF46:BG46" si="146">BF10/BF$3</f>
        <v>1.3750822018384762E-2</v>
      </c>
      <c r="BG46" s="70">
        <f t="shared" si="146"/>
        <v>1.3459427329052849E-2</v>
      </c>
      <c r="BH46" s="70">
        <f t="shared" ref="BH46" si="147">BH10/BH$3</f>
        <v>1.2354111476386539E-2</v>
      </c>
      <c r="BI46" s="70">
        <v>1.2048638282009692E-2</v>
      </c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</row>
    <row r="47" spans="2:66" outlineLevel="1" x14ac:dyDescent="0.35">
      <c r="B47" s="30" t="s">
        <v>243</v>
      </c>
      <c r="C47" s="70">
        <f t="shared" ref="C47" si="148">C11/C$3</f>
        <v>1.8744898062019409E-3</v>
      </c>
      <c r="D47" s="70">
        <f t="shared" si="69"/>
        <v>1.778117680799197E-3</v>
      </c>
      <c r="E47" s="70">
        <f t="shared" si="69"/>
        <v>1.6853474443427599E-3</v>
      </c>
      <c r="F47" s="70">
        <f t="shared" si="69"/>
        <v>2.4235439669855691E-3</v>
      </c>
      <c r="G47" s="30"/>
      <c r="H47" s="70">
        <f t="shared" ref="H47:K47" si="149">H11/H$3</f>
        <v>2.3252788708575888E-3</v>
      </c>
      <c r="I47" s="70">
        <f t="shared" si="149"/>
        <v>3.7063697486713738E-3</v>
      </c>
      <c r="J47" s="70">
        <f t="shared" si="149"/>
        <v>4.2771411383211305E-3</v>
      </c>
      <c r="K47" s="70">
        <f t="shared" si="149"/>
        <v>8.0697790283986055E-3</v>
      </c>
      <c r="L47" s="30"/>
      <c r="M47" s="70">
        <f t="shared" ref="M47:P47" si="150">M11/M$3</f>
        <v>1.2043967900735046E-2</v>
      </c>
      <c r="N47" s="70">
        <f t="shared" si="150"/>
        <v>1.515057666340448E-2</v>
      </c>
      <c r="O47" s="70">
        <f t="shared" si="150"/>
        <v>1.8924984099173162E-2</v>
      </c>
      <c r="P47" s="70">
        <f t="shared" si="150"/>
        <v>1.9637751939021723E-2</v>
      </c>
      <c r="Q47" s="30"/>
      <c r="R47" s="70">
        <f t="shared" ref="R47:U47" si="151">R11/R$3</f>
        <v>1.983581461709592E-2</v>
      </c>
      <c r="S47" s="70">
        <f t="shared" si="151"/>
        <v>2.003425059234757E-2</v>
      </c>
      <c r="T47" s="70">
        <f t="shared" si="151"/>
        <v>2.0920566384191642E-2</v>
      </c>
      <c r="U47" s="70">
        <f t="shared" si="151"/>
        <v>2.3111827613283394E-2</v>
      </c>
      <c r="V47" s="30"/>
      <c r="W47" s="70">
        <f t="shared" ref="W47:Z47" si="152">W11/W$3</f>
        <v>2.2203564708976511E-2</v>
      </c>
      <c r="X47" s="70">
        <f t="shared" si="152"/>
        <v>2.4037112740972307E-2</v>
      </c>
      <c r="Y47" s="70">
        <f t="shared" si="152"/>
        <v>2.2425943330265593E-2</v>
      </c>
      <c r="Z47" s="70">
        <f t="shared" si="152"/>
        <v>2.2049729971598854E-2</v>
      </c>
      <c r="AA47" s="30"/>
      <c r="AB47" s="70">
        <f t="shared" ref="AB47:AE47" si="153">AB11/AB$3</f>
        <v>0</v>
      </c>
      <c r="AC47" s="70">
        <f t="shared" si="153"/>
        <v>0</v>
      </c>
      <c r="AD47" s="70">
        <f t="shared" si="153"/>
        <v>0</v>
      </c>
      <c r="AE47" s="70">
        <f t="shared" si="153"/>
        <v>0</v>
      </c>
      <c r="AF47" s="30"/>
      <c r="AG47" s="70">
        <f t="shared" ref="AG47:AJ47" si="154">AG11/AG$3</f>
        <v>0</v>
      </c>
      <c r="AH47" s="70">
        <f t="shared" si="154"/>
        <v>0</v>
      </c>
      <c r="AI47" s="70">
        <f t="shared" si="154"/>
        <v>0</v>
      </c>
      <c r="AJ47" s="70">
        <f t="shared" si="154"/>
        <v>0</v>
      </c>
      <c r="AK47" s="30"/>
      <c r="AL47" s="70">
        <f t="shared" ref="AL47:AO47" si="155">AL11/AL$3</f>
        <v>0</v>
      </c>
      <c r="AM47" s="70">
        <f t="shared" si="155"/>
        <v>0</v>
      </c>
      <c r="AN47" s="70">
        <f t="shared" si="155"/>
        <v>0</v>
      </c>
      <c r="AO47" s="70">
        <f t="shared" si="155"/>
        <v>0</v>
      </c>
      <c r="AP47" s="30"/>
      <c r="AQ47" s="70">
        <f t="shared" ref="AQ47:AT47" si="156">AQ11/AQ$3</f>
        <v>0</v>
      </c>
      <c r="AR47" s="70">
        <f t="shared" si="156"/>
        <v>0</v>
      </c>
      <c r="AS47" s="70">
        <f t="shared" si="156"/>
        <v>0</v>
      </c>
      <c r="AT47" s="70">
        <f t="shared" si="156"/>
        <v>0</v>
      </c>
      <c r="AU47" s="30"/>
      <c r="AV47" s="70">
        <f t="shared" ref="AV47:AW47" si="157">AV11/AV$3</f>
        <v>0</v>
      </c>
      <c r="AW47" s="70">
        <f t="shared" si="157"/>
        <v>0</v>
      </c>
      <c r="AX47" s="70">
        <f t="shared" ref="AX47:AY47" si="158">AX11/AX$3</f>
        <v>0</v>
      </c>
      <c r="AY47" s="70">
        <f t="shared" si="158"/>
        <v>0</v>
      </c>
      <c r="BA47" s="70">
        <f t="shared" ref="BA47:BB47" si="159">BA11/BA$3</f>
        <v>0</v>
      </c>
      <c r="BB47" s="70">
        <f t="shared" si="159"/>
        <v>0</v>
      </c>
      <c r="BC47" s="70">
        <f t="shared" ref="BC47:BD47" si="160">BC11/BC$3</f>
        <v>0</v>
      </c>
      <c r="BD47" s="70">
        <f t="shared" si="160"/>
        <v>0</v>
      </c>
      <c r="BF47" s="70">
        <f t="shared" ref="BF47:BG47" si="161">BF11/BF$3</f>
        <v>0</v>
      </c>
      <c r="BG47" s="70">
        <f t="shared" si="161"/>
        <v>0</v>
      </c>
      <c r="BH47" s="70">
        <f t="shared" ref="BH47" si="162">BH11/BH$3</f>
        <v>0</v>
      </c>
      <c r="BI47" s="70">
        <v>0</v>
      </c>
      <c r="BK47" s="70">
        <v>0</v>
      </c>
      <c r="BL47" s="70">
        <v>0</v>
      </c>
      <c r="BM47" s="70">
        <v>0</v>
      </c>
      <c r="BN47" s="70">
        <v>0</v>
      </c>
    </row>
    <row r="50" spans="2:66" x14ac:dyDescent="0.35">
      <c r="B50" s="39"/>
      <c r="C50" s="103" t="s">
        <v>35</v>
      </c>
      <c r="D50" s="103" t="s">
        <v>36</v>
      </c>
      <c r="E50" s="103" t="s">
        <v>37</v>
      </c>
      <c r="F50" s="103" t="s">
        <v>38</v>
      </c>
      <c r="G50" s="103"/>
      <c r="H50" s="103" t="s">
        <v>39</v>
      </c>
      <c r="I50" s="103" t="s">
        <v>40</v>
      </c>
      <c r="J50" s="103" t="s">
        <v>41</v>
      </c>
      <c r="K50" s="103" t="s">
        <v>42</v>
      </c>
      <c r="L50" s="40"/>
      <c r="M50" s="41" t="s">
        <v>43</v>
      </c>
      <c r="N50" s="41" t="s">
        <v>44</v>
      </c>
      <c r="O50" s="41" t="s">
        <v>45</v>
      </c>
      <c r="P50" s="41" t="s">
        <v>46</v>
      </c>
      <c r="Q50" s="40"/>
      <c r="R50" s="41" t="s">
        <v>47</v>
      </c>
      <c r="S50" s="41" t="s">
        <v>48</v>
      </c>
      <c r="T50" s="41" t="s">
        <v>49</v>
      </c>
      <c r="U50" s="41" t="s">
        <v>50</v>
      </c>
      <c r="V50" s="40"/>
      <c r="W50" s="41" t="s">
        <v>51</v>
      </c>
      <c r="X50" s="41" t="s">
        <v>52</v>
      </c>
      <c r="Y50" s="41" t="s">
        <v>53</v>
      </c>
      <c r="Z50" s="41" t="s">
        <v>54</v>
      </c>
      <c r="AA50" s="40"/>
      <c r="AB50" s="41" t="s">
        <v>55</v>
      </c>
      <c r="AC50" s="41" t="s">
        <v>58</v>
      </c>
      <c r="AD50" s="41" t="s">
        <v>59</v>
      </c>
      <c r="AE50" s="41" t="s">
        <v>60</v>
      </c>
      <c r="AF50" s="40"/>
      <c r="AG50" s="41" t="s">
        <v>61</v>
      </c>
      <c r="AH50" s="41" t="s">
        <v>56</v>
      </c>
      <c r="AI50" s="41" t="s">
        <v>62</v>
      </c>
      <c r="AJ50" s="41" t="s">
        <v>63</v>
      </c>
      <c r="AK50" s="40"/>
      <c r="AL50" s="41" t="s">
        <v>64</v>
      </c>
      <c r="AM50" s="41" t="s">
        <v>65</v>
      </c>
      <c r="AN50" s="41" t="s">
        <v>57</v>
      </c>
      <c r="AO50" s="41" t="s">
        <v>66</v>
      </c>
      <c r="AP50" s="40"/>
      <c r="AQ50" s="41" t="s">
        <v>67</v>
      </c>
      <c r="AR50" s="41" t="s">
        <v>68</v>
      </c>
      <c r="AS50" s="41" t="s">
        <v>69</v>
      </c>
      <c r="AT50" s="41" t="s">
        <v>70</v>
      </c>
      <c r="AU50" s="40"/>
      <c r="AV50" s="41" t="s">
        <v>71</v>
      </c>
      <c r="AW50" s="41" t="s">
        <v>72</v>
      </c>
      <c r="AX50" s="41" t="s">
        <v>73</v>
      </c>
      <c r="AY50" s="41" t="s">
        <v>74</v>
      </c>
      <c r="BA50" s="41" t="s">
        <v>249</v>
      </c>
      <c r="BB50" s="155" t="s">
        <v>252</v>
      </c>
      <c r="BC50" s="103" t="s">
        <v>253</v>
      </c>
      <c r="BD50" s="103" t="s">
        <v>254</v>
      </c>
      <c r="BF50" s="41" t="s">
        <v>258</v>
      </c>
      <c r="BG50" s="103" t="s">
        <v>259</v>
      </c>
      <c r="BH50" s="103" t="s">
        <v>263</v>
      </c>
      <c r="BI50" s="155" t="s">
        <v>271</v>
      </c>
      <c r="BK50" s="41" t="s">
        <v>274</v>
      </c>
      <c r="BL50" s="41" t="s">
        <v>277</v>
      </c>
      <c r="BM50" s="41" t="s">
        <v>279</v>
      </c>
      <c r="BN50" s="41" t="s">
        <v>283</v>
      </c>
    </row>
    <row r="51" spans="2:66" x14ac:dyDescent="0.35">
      <c r="B51" s="4" t="s">
        <v>231</v>
      </c>
      <c r="C51" s="5">
        <v>213</v>
      </c>
      <c r="D51" s="5">
        <f>SUM(D52:D59)</f>
        <v>221</v>
      </c>
      <c r="E51" s="5">
        <f t="shared" ref="E51" si="163">SUM(E52:E59)</f>
        <v>231</v>
      </c>
      <c r="F51" s="5">
        <f>SUM(F52:F59)</f>
        <v>248</v>
      </c>
      <c r="G51" s="30"/>
      <c r="H51" s="5">
        <f t="shared" ref="H51" si="164">SUM(H52:H59)</f>
        <v>260</v>
      </c>
      <c r="I51" s="5">
        <f>SUM(I52:I59)</f>
        <v>293</v>
      </c>
      <c r="J51" s="5">
        <f t="shared" ref="J51" si="165">SUM(J52:J59)</f>
        <v>297</v>
      </c>
      <c r="K51" s="5">
        <f>SUM(K52:K59)</f>
        <v>320</v>
      </c>
      <c r="L51" s="30"/>
      <c r="M51" s="5">
        <f t="shared" ref="M51" si="166">SUM(M52:M59)</f>
        <v>337</v>
      </c>
      <c r="N51" s="5">
        <f>SUM(N52:N59)</f>
        <v>385</v>
      </c>
      <c r="O51" s="5">
        <f t="shared" ref="O51" si="167">SUM(O52:O59)</f>
        <v>385</v>
      </c>
      <c r="P51" s="5">
        <f>SUM(P52:P59)</f>
        <v>612</v>
      </c>
      <c r="Q51" s="30"/>
      <c r="R51" s="5">
        <f t="shared" ref="R51" si="168">SUM(R52:R59)</f>
        <v>630</v>
      </c>
      <c r="S51" s="5">
        <f>SUM(S52:S59)</f>
        <v>774</v>
      </c>
      <c r="T51" s="5">
        <f t="shared" ref="T51" si="169">SUM(T52:T59)</f>
        <v>762</v>
      </c>
      <c r="U51" s="5">
        <f>SUM(U52:U59)</f>
        <v>841</v>
      </c>
      <c r="V51" s="30"/>
      <c r="W51" s="5">
        <f t="shared" ref="W51" si="170">SUM(W52:W59)</f>
        <v>861</v>
      </c>
      <c r="X51" s="5">
        <f>SUM(X52:X59)</f>
        <v>875</v>
      </c>
      <c r="Y51" s="5">
        <f t="shared" ref="Y51" si="171">SUM(Y52:Y59)</f>
        <v>890</v>
      </c>
      <c r="Z51" s="5">
        <f>SUM(Z52:Z59)</f>
        <v>919</v>
      </c>
      <c r="AA51" s="30"/>
      <c r="AB51" s="5">
        <f t="shared" ref="AB51" si="172">SUM(AB52:AB59)</f>
        <v>824</v>
      </c>
      <c r="AC51" s="5">
        <f>SUM(AC52:AC59)</f>
        <v>865</v>
      </c>
      <c r="AD51" s="5">
        <f t="shared" ref="AD51" si="173">SUM(AD52:AD59)</f>
        <v>853</v>
      </c>
      <c r="AE51" s="5">
        <f>SUM(AE52:AE59)</f>
        <v>893</v>
      </c>
      <c r="AF51" s="30"/>
      <c r="AG51" s="5">
        <f t="shared" ref="AG51" si="174">SUM(AG52:AG59)</f>
        <v>916</v>
      </c>
      <c r="AH51" s="5">
        <f>SUM(AH52:AH59)</f>
        <v>1011</v>
      </c>
      <c r="AI51" s="5">
        <f t="shared" ref="AI51" si="175">SUM(AI52:AI59)</f>
        <v>1007</v>
      </c>
      <c r="AJ51" s="5">
        <f>SUM(AJ52:AJ59)</f>
        <v>1077</v>
      </c>
      <c r="AK51" s="30"/>
      <c r="AL51" s="5">
        <f t="shared" ref="AL51" si="176">SUM(AL52:AL59)</f>
        <v>1104</v>
      </c>
      <c r="AM51" s="5">
        <f>SUM(AM52:AM59)</f>
        <v>1217</v>
      </c>
      <c r="AN51" s="5">
        <f t="shared" ref="AN51" si="177">SUM(AN52:AN59)</f>
        <v>1202</v>
      </c>
      <c r="AO51" s="5">
        <f>SUM(AO52:AO59)</f>
        <v>1320</v>
      </c>
      <c r="AP51" s="30"/>
      <c r="AQ51" s="5">
        <f t="shared" ref="AQ51:AS51" si="178">SUM(AQ52:AQ59)</f>
        <v>1333</v>
      </c>
      <c r="AR51" s="5">
        <f t="shared" si="178"/>
        <v>1482</v>
      </c>
      <c r="AS51" s="5">
        <f t="shared" si="178"/>
        <v>1453</v>
      </c>
      <c r="AT51" s="5">
        <f>SUM(AT52:AT59)</f>
        <v>1516</v>
      </c>
      <c r="AU51" s="30"/>
      <c r="AV51" s="5">
        <f t="shared" ref="AV51" si="179">SUM(AV52:AV59)</f>
        <v>1525</v>
      </c>
      <c r="AW51" s="5">
        <f>SUM(AW52:AW59)</f>
        <v>1594</v>
      </c>
      <c r="AX51" s="5">
        <f>SUM(AX52:AX59)</f>
        <v>1574</v>
      </c>
      <c r="AY51" s="5">
        <f>SUM(AY52:AY59)</f>
        <v>1627</v>
      </c>
      <c r="BA51" s="5">
        <f t="shared" ref="BA51:BC51" si="180">SUM(BA52:BA59)</f>
        <v>1641</v>
      </c>
      <c r="BB51" s="5">
        <f t="shared" si="180"/>
        <v>1686</v>
      </c>
      <c r="BC51" s="5">
        <f t="shared" si="180"/>
        <v>1668</v>
      </c>
      <c r="BD51" s="5">
        <v>1703</v>
      </c>
      <c r="BF51" s="5">
        <v>1671</v>
      </c>
      <c r="BG51" s="5">
        <v>1710</v>
      </c>
      <c r="BH51" s="5">
        <v>1683</v>
      </c>
      <c r="BI51" s="5">
        <v>1743</v>
      </c>
      <c r="BK51" s="5">
        <v>1728</v>
      </c>
      <c r="BL51" s="5">
        <v>1756</v>
      </c>
      <c r="BM51" s="5">
        <v>1714</v>
      </c>
      <c r="BN51" s="5">
        <v>1765</v>
      </c>
    </row>
    <row r="52" spans="2:66" outlineLevel="1" x14ac:dyDescent="0.35">
      <c r="B52" s="52" t="s">
        <v>255</v>
      </c>
      <c r="C52" s="30">
        <v>138</v>
      </c>
      <c r="D52" s="30">
        <v>144</v>
      </c>
      <c r="E52" s="30">
        <v>152</v>
      </c>
      <c r="F52" s="30">
        <v>159</v>
      </c>
      <c r="G52" s="30"/>
      <c r="H52" s="30">
        <v>164</v>
      </c>
      <c r="I52" s="30">
        <v>169</v>
      </c>
      <c r="J52" s="30">
        <v>171</v>
      </c>
      <c r="K52" s="30">
        <v>181</v>
      </c>
      <c r="L52" s="30"/>
      <c r="M52" s="30">
        <v>182</v>
      </c>
      <c r="N52" s="30">
        <v>191</v>
      </c>
      <c r="O52" s="30">
        <v>195</v>
      </c>
      <c r="P52" s="30">
        <v>210</v>
      </c>
      <c r="Q52" s="30"/>
      <c r="R52" s="30">
        <v>215</v>
      </c>
      <c r="S52" s="30">
        <v>237</v>
      </c>
      <c r="T52" s="30">
        <v>243</v>
      </c>
      <c r="U52" s="30">
        <v>260</v>
      </c>
      <c r="V52" s="30"/>
      <c r="W52" s="30">
        <v>267</v>
      </c>
      <c r="X52" s="30">
        <v>268</v>
      </c>
      <c r="Y52" s="30">
        <v>277</v>
      </c>
      <c r="Z52" s="30">
        <v>288</v>
      </c>
      <c r="AA52" s="30"/>
      <c r="AB52" s="30">
        <v>287</v>
      </c>
      <c r="AC52" s="30">
        <v>293</v>
      </c>
      <c r="AD52" s="30">
        <v>296</v>
      </c>
      <c r="AE52" s="30">
        <v>304</v>
      </c>
      <c r="AF52" s="30"/>
      <c r="AG52" s="30">
        <v>310</v>
      </c>
      <c r="AH52" s="30">
        <v>324</v>
      </c>
      <c r="AI52" s="30">
        <v>330</v>
      </c>
      <c r="AJ52" s="30">
        <v>344</v>
      </c>
      <c r="AK52" s="30"/>
      <c r="AL52" s="30">
        <v>347</v>
      </c>
      <c r="AM52" s="30">
        <v>360</v>
      </c>
      <c r="AN52" s="30">
        <v>362</v>
      </c>
      <c r="AO52" s="91">
        <v>386</v>
      </c>
      <c r="AP52" s="30"/>
      <c r="AQ52" s="91">
        <v>382</v>
      </c>
      <c r="AR52" s="91">
        <v>410</v>
      </c>
      <c r="AS52" s="91">
        <v>413</v>
      </c>
      <c r="AT52" s="91">
        <v>425</v>
      </c>
      <c r="AU52" s="30"/>
      <c r="AV52" s="91">
        <v>425</v>
      </c>
      <c r="AW52" s="91">
        <v>429</v>
      </c>
      <c r="AX52" s="91">
        <v>437</v>
      </c>
      <c r="AY52" s="30">
        <v>449</v>
      </c>
      <c r="BA52" s="91">
        <v>448</v>
      </c>
      <c r="BB52">
        <v>447</v>
      </c>
      <c r="BC52">
        <v>449</v>
      </c>
      <c r="BD52">
        <v>461</v>
      </c>
      <c r="BF52" s="91">
        <v>455</v>
      </c>
      <c r="BG52" s="91">
        <v>458</v>
      </c>
      <c r="BH52" s="91">
        <v>454</v>
      </c>
      <c r="BI52" s="91">
        <v>468</v>
      </c>
      <c r="BK52" s="91">
        <v>458</v>
      </c>
      <c r="BL52" s="91">
        <v>463</v>
      </c>
      <c r="BM52" s="91">
        <v>451</v>
      </c>
      <c r="BN52" s="91">
        <v>464</v>
      </c>
    </row>
    <row r="53" spans="2:66" outlineLevel="1" x14ac:dyDescent="0.35">
      <c r="B53" s="67" t="s">
        <v>30</v>
      </c>
      <c r="C53" s="30">
        <v>74</v>
      </c>
      <c r="D53" s="30">
        <v>76</v>
      </c>
      <c r="E53" s="30">
        <v>78</v>
      </c>
      <c r="F53" s="30">
        <v>87</v>
      </c>
      <c r="G53" s="30"/>
      <c r="H53" s="30">
        <v>94</v>
      </c>
      <c r="I53" s="30">
        <v>120</v>
      </c>
      <c r="J53" s="30">
        <v>121</v>
      </c>
      <c r="K53" s="30">
        <v>128</v>
      </c>
      <c r="L53" s="30"/>
      <c r="M53" s="30">
        <v>134</v>
      </c>
      <c r="N53" s="30">
        <v>166</v>
      </c>
      <c r="O53" s="30">
        <v>151</v>
      </c>
      <c r="P53" s="30">
        <v>171</v>
      </c>
      <c r="Q53" s="30"/>
      <c r="R53" s="30">
        <v>178</v>
      </c>
      <c r="S53" s="30">
        <v>234</v>
      </c>
      <c r="T53" s="30">
        <v>211</v>
      </c>
      <c r="U53" s="30">
        <v>229</v>
      </c>
      <c r="V53" s="30"/>
      <c r="W53" s="30">
        <v>233</v>
      </c>
      <c r="X53" s="30">
        <v>237</v>
      </c>
      <c r="Y53" s="30">
        <v>243</v>
      </c>
      <c r="Z53" s="30">
        <v>249</v>
      </c>
      <c r="AA53" s="30"/>
      <c r="AB53" s="30">
        <v>254</v>
      </c>
      <c r="AC53" s="30">
        <v>268</v>
      </c>
      <c r="AD53" s="30">
        <v>254</v>
      </c>
      <c r="AE53" s="30">
        <v>261</v>
      </c>
      <c r="AF53" s="30"/>
      <c r="AG53" s="30">
        <v>263</v>
      </c>
      <c r="AH53" s="30">
        <v>294</v>
      </c>
      <c r="AI53" s="30">
        <v>282</v>
      </c>
      <c r="AJ53" s="30">
        <v>295</v>
      </c>
      <c r="AK53" s="30"/>
      <c r="AL53" s="30">
        <v>298</v>
      </c>
      <c r="AM53" s="30">
        <v>333</v>
      </c>
      <c r="AN53" s="30">
        <v>316</v>
      </c>
      <c r="AO53" s="91">
        <v>337</v>
      </c>
      <c r="AP53" s="30"/>
      <c r="AQ53" s="91">
        <v>333</v>
      </c>
      <c r="AR53" s="91">
        <v>376</v>
      </c>
      <c r="AS53" s="91">
        <v>356</v>
      </c>
      <c r="AT53" s="91">
        <v>366</v>
      </c>
      <c r="AU53" s="30"/>
      <c r="AV53" s="91">
        <v>361</v>
      </c>
      <c r="AW53" s="91">
        <v>382</v>
      </c>
      <c r="AX53" s="91">
        <v>362</v>
      </c>
      <c r="AY53" s="30">
        <v>372</v>
      </c>
      <c r="BA53" s="91">
        <v>375</v>
      </c>
      <c r="BB53">
        <v>388</v>
      </c>
      <c r="BC53">
        <v>375</v>
      </c>
      <c r="BD53">
        <v>379</v>
      </c>
      <c r="BF53" s="91">
        <v>376</v>
      </c>
      <c r="BG53" s="91">
        <v>386</v>
      </c>
      <c r="BH53" s="91">
        <v>373</v>
      </c>
      <c r="BI53" s="91">
        <v>381</v>
      </c>
      <c r="BK53" s="91">
        <v>377</v>
      </c>
      <c r="BL53" s="91">
        <v>382</v>
      </c>
      <c r="BM53" s="91">
        <v>362</v>
      </c>
      <c r="BN53" s="91">
        <v>373</v>
      </c>
    </row>
    <row r="54" spans="2:66" outlineLevel="1" x14ac:dyDescent="0.35">
      <c r="B54" s="30" t="s">
        <v>31</v>
      </c>
      <c r="C54" s="30">
        <v>0</v>
      </c>
      <c r="D54" s="30">
        <v>0</v>
      </c>
      <c r="E54" s="30">
        <v>0</v>
      </c>
      <c r="F54" s="30">
        <v>0</v>
      </c>
      <c r="G54" s="30"/>
      <c r="H54" s="30">
        <v>0</v>
      </c>
      <c r="I54" s="30">
        <v>0</v>
      </c>
      <c r="J54" s="30">
        <v>0</v>
      </c>
      <c r="K54" s="30">
        <v>0</v>
      </c>
      <c r="L54" s="30"/>
      <c r="M54" s="30">
        <v>0</v>
      </c>
      <c r="N54" s="30">
        <v>0</v>
      </c>
      <c r="O54" s="30">
        <v>0</v>
      </c>
      <c r="P54" s="30">
        <v>158</v>
      </c>
      <c r="Q54" s="30"/>
      <c r="R54" s="30">
        <v>158</v>
      </c>
      <c r="S54" s="30">
        <v>200</v>
      </c>
      <c r="T54" s="30">
        <v>190</v>
      </c>
      <c r="U54" s="30">
        <v>201</v>
      </c>
      <c r="V54" s="30"/>
      <c r="W54" s="30">
        <v>207</v>
      </c>
      <c r="X54" s="30">
        <v>208</v>
      </c>
      <c r="Y54" s="30">
        <v>210</v>
      </c>
      <c r="Z54" s="30">
        <v>216</v>
      </c>
      <c r="AA54" s="30"/>
      <c r="AB54" s="30">
        <v>217</v>
      </c>
      <c r="AC54" s="30">
        <v>231</v>
      </c>
      <c r="AD54" s="30">
        <v>218</v>
      </c>
      <c r="AE54" s="30">
        <v>222</v>
      </c>
      <c r="AF54" s="30"/>
      <c r="AG54" s="30">
        <v>224</v>
      </c>
      <c r="AH54" s="30">
        <v>252</v>
      </c>
      <c r="AI54" s="30">
        <v>242</v>
      </c>
      <c r="AJ54" s="30">
        <v>259</v>
      </c>
      <c r="AK54" s="30"/>
      <c r="AL54" s="30">
        <v>257</v>
      </c>
      <c r="AM54" s="30">
        <v>281</v>
      </c>
      <c r="AN54" s="30">
        <v>267</v>
      </c>
      <c r="AO54" s="91">
        <v>292</v>
      </c>
      <c r="AP54" s="30"/>
      <c r="AQ54" s="91">
        <v>292</v>
      </c>
      <c r="AR54" s="91">
        <v>325</v>
      </c>
      <c r="AS54" s="91">
        <v>302</v>
      </c>
      <c r="AT54" s="91">
        <v>308</v>
      </c>
      <c r="AU54" s="30"/>
      <c r="AV54" s="91">
        <v>303</v>
      </c>
      <c r="AW54" s="91">
        <v>330</v>
      </c>
      <c r="AX54" s="91">
        <v>311</v>
      </c>
      <c r="AY54" s="30">
        <v>319</v>
      </c>
      <c r="BA54" s="91">
        <v>322</v>
      </c>
      <c r="BB54">
        <v>343</v>
      </c>
      <c r="BC54">
        <v>326</v>
      </c>
      <c r="BD54">
        <v>330</v>
      </c>
      <c r="BF54" s="91">
        <v>321</v>
      </c>
      <c r="BG54" s="91">
        <v>338</v>
      </c>
      <c r="BH54" s="91">
        <v>324</v>
      </c>
      <c r="BI54" s="91">
        <v>333</v>
      </c>
      <c r="BK54" s="91">
        <v>332</v>
      </c>
      <c r="BL54" s="91">
        <v>335</v>
      </c>
      <c r="BM54" s="91">
        <v>326</v>
      </c>
      <c r="BN54" s="91">
        <v>332</v>
      </c>
    </row>
    <row r="55" spans="2:66" outlineLevel="1" x14ac:dyDescent="0.35">
      <c r="B55" s="30" t="s">
        <v>256</v>
      </c>
      <c r="C55" s="30">
        <v>0</v>
      </c>
      <c r="D55" s="30">
        <v>0</v>
      </c>
      <c r="E55" s="30">
        <v>0</v>
      </c>
      <c r="F55" s="30">
        <v>0</v>
      </c>
      <c r="G55" s="30"/>
      <c r="H55" s="30">
        <v>0</v>
      </c>
      <c r="I55" s="30">
        <v>0</v>
      </c>
      <c r="J55" s="30">
        <v>0</v>
      </c>
      <c r="K55" s="30">
        <v>0</v>
      </c>
      <c r="L55" s="30"/>
      <c r="M55" s="30">
        <v>0</v>
      </c>
      <c r="N55" s="30">
        <v>0</v>
      </c>
      <c r="O55" s="30">
        <v>0</v>
      </c>
      <c r="P55" s="30">
        <v>18</v>
      </c>
      <c r="Q55" s="30"/>
      <c r="R55" s="30">
        <v>21</v>
      </c>
      <c r="S55" s="30">
        <v>36</v>
      </c>
      <c r="T55" s="30">
        <v>45</v>
      </c>
      <c r="U55" s="30">
        <v>53</v>
      </c>
      <c r="V55" s="30"/>
      <c r="W55" s="30">
        <v>55</v>
      </c>
      <c r="X55" s="30">
        <v>56</v>
      </c>
      <c r="Y55" s="30">
        <v>55</v>
      </c>
      <c r="Z55" s="30">
        <v>56</v>
      </c>
      <c r="AA55" s="30"/>
      <c r="AB55" s="30">
        <v>57</v>
      </c>
      <c r="AC55" s="30">
        <v>60</v>
      </c>
      <c r="AD55" s="30">
        <v>74</v>
      </c>
      <c r="AE55" s="30">
        <v>93</v>
      </c>
      <c r="AF55" s="30"/>
      <c r="AG55" s="30">
        <v>106</v>
      </c>
      <c r="AH55" s="30">
        <v>125</v>
      </c>
      <c r="AI55" s="30">
        <v>139</v>
      </c>
      <c r="AJ55" s="30">
        <v>161</v>
      </c>
      <c r="AK55" s="30"/>
      <c r="AL55" s="30">
        <v>170</v>
      </c>
      <c r="AM55" s="30">
        <v>188</v>
      </c>
      <c r="AN55" s="91">
        <v>191</v>
      </c>
      <c r="AO55" s="91">
        <v>219</v>
      </c>
      <c r="AP55" s="30"/>
      <c r="AQ55" s="91">
        <v>225</v>
      </c>
      <c r="AR55" s="91">
        <v>243</v>
      </c>
      <c r="AS55" s="91">
        <v>246</v>
      </c>
      <c r="AT55" s="91">
        <v>256</v>
      </c>
      <c r="AU55" s="30"/>
      <c r="AV55" s="91">
        <v>262</v>
      </c>
      <c r="AW55" s="91">
        <v>268</v>
      </c>
      <c r="AX55" s="91">
        <v>271</v>
      </c>
      <c r="AY55" s="30">
        <v>280</v>
      </c>
      <c r="BA55" s="91">
        <v>281</v>
      </c>
      <c r="BB55">
        <v>284</v>
      </c>
      <c r="BC55">
        <v>288</v>
      </c>
      <c r="BD55">
        <v>290</v>
      </c>
      <c r="BF55" s="91">
        <v>285</v>
      </c>
      <c r="BG55" s="91">
        <v>288</v>
      </c>
      <c r="BH55" s="91">
        <v>285</v>
      </c>
      <c r="BI55" s="91">
        <v>294</v>
      </c>
      <c r="BK55" s="91">
        <v>291</v>
      </c>
      <c r="BL55" s="91">
        <v>294</v>
      </c>
      <c r="BM55" s="91">
        <v>291</v>
      </c>
      <c r="BN55" s="91">
        <v>296</v>
      </c>
    </row>
    <row r="56" spans="2:66" outlineLevel="1" x14ac:dyDescent="0.35">
      <c r="B56" s="30" t="s">
        <v>257</v>
      </c>
      <c r="C56" s="30">
        <v>0</v>
      </c>
      <c r="D56" s="30">
        <v>0</v>
      </c>
      <c r="E56" s="30">
        <v>0</v>
      </c>
      <c r="F56" s="30">
        <v>0</v>
      </c>
      <c r="G56" s="30"/>
      <c r="H56" s="30">
        <v>0</v>
      </c>
      <c r="I56" s="30">
        <v>0</v>
      </c>
      <c r="J56" s="30">
        <v>0</v>
      </c>
      <c r="K56" s="30">
        <v>0</v>
      </c>
      <c r="L56" s="30"/>
      <c r="M56" s="30">
        <v>0</v>
      </c>
      <c r="N56" s="30">
        <v>0</v>
      </c>
      <c r="O56" s="30">
        <v>0</v>
      </c>
      <c r="P56" s="30">
        <v>0</v>
      </c>
      <c r="Q56" s="30"/>
      <c r="R56" s="30">
        <v>0</v>
      </c>
      <c r="S56" s="30">
        <v>0</v>
      </c>
      <c r="T56" s="30">
        <v>0</v>
      </c>
      <c r="U56" s="30">
        <v>0</v>
      </c>
      <c r="V56" s="30"/>
      <c r="W56" s="30">
        <v>0</v>
      </c>
      <c r="X56" s="30">
        <v>0</v>
      </c>
      <c r="Y56" s="30">
        <v>0</v>
      </c>
      <c r="Z56" s="30">
        <v>0</v>
      </c>
      <c r="AA56" s="30"/>
      <c r="AB56" s="30">
        <v>0</v>
      </c>
      <c r="AC56" s="30">
        <v>0</v>
      </c>
      <c r="AD56" s="30">
        <v>0</v>
      </c>
      <c r="AE56" s="30">
        <v>0</v>
      </c>
      <c r="AF56" s="30"/>
      <c r="AG56" s="30">
        <v>0</v>
      </c>
      <c r="AH56" s="30">
        <v>0</v>
      </c>
      <c r="AI56" s="30">
        <v>0</v>
      </c>
      <c r="AJ56" s="30">
        <v>0</v>
      </c>
      <c r="AK56" s="30"/>
      <c r="AL56" s="30">
        <v>13</v>
      </c>
      <c r="AM56" s="30">
        <v>36</v>
      </c>
      <c r="AN56" s="91">
        <v>44</v>
      </c>
      <c r="AO56" s="91">
        <v>62</v>
      </c>
      <c r="AP56" s="30"/>
      <c r="AQ56" s="91">
        <v>77</v>
      </c>
      <c r="AR56" s="91">
        <v>104</v>
      </c>
      <c r="AS56" s="91">
        <v>113</v>
      </c>
      <c r="AT56" s="91">
        <v>129</v>
      </c>
      <c r="AU56" s="30"/>
      <c r="AV56" s="91">
        <v>141</v>
      </c>
      <c r="AW56" s="91">
        <v>150</v>
      </c>
      <c r="AX56" s="91">
        <v>157</v>
      </c>
      <c r="AY56" s="30">
        <v>170</v>
      </c>
      <c r="BA56" s="91">
        <v>172</v>
      </c>
      <c r="BB56">
        <v>179</v>
      </c>
      <c r="BC56">
        <v>185</v>
      </c>
      <c r="BD56">
        <v>198</v>
      </c>
      <c r="BF56" s="91">
        <v>198</v>
      </c>
      <c r="BG56" s="91">
        <v>204</v>
      </c>
      <c r="BH56" s="91">
        <v>213</v>
      </c>
      <c r="BI56" s="91">
        <v>233</v>
      </c>
      <c r="BK56" s="91">
        <v>236</v>
      </c>
      <c r="BL56" s="91">
        <v>253</v>
      </c>
      <c r="BM56" s="91">
        <v>256</v>
      </c>
      <c r="BN56" s="91">
        <v>272</v>
      </c>
    </row>
    <row r="57" spans="2:66" outlineLevel="1" x14ac:dyDescent="0.35">
      <c r="B57" s="30" t="s">
        <v>251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  <c r="S57" s="30">
        <v>0</v>
      </c>
      <c r="T57" s="30">
        <v>0</v>
      </c>
      <c r="U57" s="30">
        <v>0</v>
      </c>
      <c r="V57" s="30"/>
      <c r="W57" s="30">
        <v>0</v>
      </c>
      <c r="X57" s="30">
        <v>0</v>
      </c>
      <c r="Y57" s="30">
        <v>0</v>
      </c>
      <c r="Z57" s="30">
        <v>0</v>
      </c>
      <c r="AA57" s="30"/>
      <c r="AB57" s="30">
        <v>0</v>
      </c>
      <c r="AC57" s="30">
        <v>0</v>
      </c>
      <c r="AD57" s="30">
        <v>0</v>
      </c>
      <c r="AE57" s="30">
        <v>0</v>
      </c>
      <c r="AF57" s="30"/>
      <c r="AG57" s="30">
        <v>0</v>
      </c>
      <c r="AH57" s="30">
        <v>0</v>
      </c>
      <c r="AI57" s="30">
        <v>0</v>
      </c>
      <c r="AJ57" s="30">
        <v>0</v>
      </c>
      <c r="AK57" s="30"/>
      <c r="AL57" s="30">
        <v>0</v>
      </c>
      <c r="AM57" s="30">
        <v>0</v>
      </c>
      <c r="AN57" s="91">
        <v>0</v>
      </c>
      <c r="AO57" s="91">
        <v>0</v>
      </c>
      <c r="AP57" s="30"/>
      <c r="AQ57" s="91">
        <v>0</v>
      </c>
      <c r="AR57" s="91">
        <v>0</v>
      </c>
      <c r="AS57" s="91">
        <v>0</v>
      </c>
      <c r="AT57" s="91">
        <v>0</v>
      </c>
      <c r="AU57" s="30"/>
      <c r="AV57" s="91">
        <v>0</v>
      </c>
      <c r="AW57" s="91">
        <v>0</v>
      </c>
      <c r="AX57" s="91">
        <v>0</v>
      </c>
      <c r="AY57" s="30">
        <v>0</v>
      </c>
      <c r="BA57" s="91">
        <v>6</v>
      </c>
      <c r="BB57">
        <v>8</v>
      </c>
      <c r="BC57">
        <v>8</v>
      </c>
      <c r="BD57">
        <v>9</v>
      </c>
      <c r="BF57" s="91">
        <v>0</v>
      </c>
      <c r="BG57" s="91">
        <v>0</v>
      </c>
      <c r="BH57" s="91">
        <v>0</v>
      </c>
      <c r="BI57" s="30">
        <v>0</v>
      </c>
      <c r="BK57" s="30">
        <v>0</v>
      </c>
      <c r="BL57" s="30">
        <v>0</v>
      </c>
      <c r="BM57" s="30">
        <v>0</v>
      </c>
      <c r="BN57" s="30">
        <v>0</v>
      </c>
    </row>
    <row r="58" spans="2:66" outlineLevel="1" x14ac:dyDescent="0.35">
      <c r="B58" s="30" t="s">
        <v>34</v>
      </c>
      <c r="C58" s="30">
        <v>0</v>
      </c>
      <c r="D58" s="30">
        <v>0</v>
      </c>
      <c r="E58" s="30">
        <v>0</v>
      </c>
      <c r="F58" s="30">
        <v>0</v>
      </c>
      <c r="G58" s="30"/>
      <c r="H58" s="30">
        <v>0</v>
      </c>
      <c r="I58" s="30">
        <v>0</v>
      </c>
      <c r="J58" s="30">
        <v>0</v>
      </c>
      <c r="K58" s="30">
        <v>0</v>
      </c>
      <c r="L58" s="30"/>
      <c r="M58" s="30">
        <v>0</v>
      </c>
      <c r="N58" s="30">
        <v>0</v>
      </c>
      <c r="O58" s="30">
        <v>0</v>
      </c>
      <c r="P58" s="30">
        <v>0</v>
      </c>
      <c r="Q58" s="30"/>
      <c r="R58" s="30">
        <v>0</v>
      </c>
      <c r="S58" s="30">
        <v>0</v>
      </c>
      <c r="T58" s="30">
        <v>0</v>
      </c>
      <c r="U58" s="30">
        <v>7</v>
      </c>
      <c r="V58" s="30"/>
      <c r="W58" s="30">
        <v>7</v>
      </c>
      <c r="X58" s="30">
        <v>7</v>
      </c>
      <c r="Y58" s="30">
        <v>8</v>
      </c>
      <c r="Z58" s="30">
        <v>9</v>
      </c>
      <c r="AA58" s="30"/>
      <c r="AB58" s="30">
        <v>9</v>
      </c>
      <c r="AC58" s="30">
        <v>13</v>
      </c>
      <c r="AD58" s="30">
        <v>11</v>
      </c>
      <c r="AE58" s="30">
        <v>13</v>
      </c>
      <c r="AF58" s="30"/>
      <c r="AG58" s="30">
        <v>13</v>
      </c>
      <c r="AH58" s="30">
        <v>16</v>
      </c>
      <c r="AI58" s="30">
        <v>14</v>
      </c>
      <c r="AJ58" s="30">
        <v>18</v>
      </c>
      <c r="AK58" s="30"/>
      <c r="AL58" s="30">
        <v>19</v>
      </c>
      <c r="AM58" s="30">
        <v>19</v>
      </c>
      <c r="AN58" s="30">
        <v>22</v>
      </c>
      <c r="AO58" s="91">
        <v>24</v>
      </c>
      <c r="AP58" s="30"/>
      <c r="AQ58" s="91">
        <v>24</v>
      </c>
      <c r="AR58" s="91">
        <v>24</v>
      </c>
      <c r="AS58" s="91">
        <v>23</v>
      </c>
      <c r="AT58" s="91">
        <v>32</v>
      </c>
      <c r="AU58" s="30"/>
      <c r="AV58" s="91">
        <v>33</v>
      </c>
      <c r="AW58" s="91">
        <v>35</v>
      </c>
      <c r="AX58" s="91">
        <v>36</v>
      </c>
      <c r="AY58" s="30">
        <v>37</v>
      </c>
      <c r="BA58" s="91">
        <v>37</v>
      </c>
      <c r="BB58">
        <v>37</v>
      </c>
      <c r="BC58">
        <v>37</v>
      </c>
      <c r="BD58">
        <v>36</v>
      </c>
      <c r="BF58" s="91">
        <v>36</v>
      </c>
      <c r="BG58" s="91">
        <v>36</v>
      </c>
      <c r="BH58" s="91">
        <v>34</v>
      </c>
      <c r="BI58" s="91">
        <v>34</v>
      </c>
      <c r="BK58" s="91">
        <v>34</v>
      </c>
      <c r="BL58" s="91">
        <v>29</v>
      </c>
      <c r="BM58" s="91">
        <v>28</v>
      </c>
      <c r="BN58" s="91">
        <v>28</v>
      </c>
    </row>
    <row r="59" spans="2:66" outlineLevel="1" x14ac:dyDescent="0.35">
      <c r="B59" s="30" t="s">
        <v>243</v>
      </c>
      <c r="C59" s="30">
        <v>1</v>
      </c>
      <c r="D59" s="30">
        <v>1</v>
      </c>
      <c r="E59" s="30">
        <v>1</v>
      </c>
      <c r="F59" s="30">
        <v>2</v>
      </c>
      <c r="G59" s="30"/>
      <c r="H59" s="30">
        <v>2</v>
      </c>
      <c r="I59" s="30">
        <v>4</v>
      </c>
      <c r="J59" s="30">
        <v>5</v>
      </c>
      <c r="K59" s="30">
        <v>11</v>
      </c>
      <c r="L59" s="30"/>
      <c r="M59" s="30">
        <v>21</v>
      </c>
      <c r="N59" s="30">
        <v>28</v>
      </c>
      <c r="O59" s="30">
        <v>39</v>
      </c>
      <c r="P59" s="30">
        <v>55</v>
      </c>
      <c r="Q59" s="30"/>
      <c r="R59" s="30">
        <v>58</v>
      </c>
      <c r="S59" s="30">
        <v>67</v>
      </c>
      <c r="T59" s="30">
        <v>73</v>
      </c>
      <c r="U59" s="30">
        <v>91</v>
      </c>
      <c r="V59" s="30"/>
      <c r="W59" s="30">
        <v>92</v>
      </c>
      <c r="X59" s="30">
        <v>99</v>
      </c>
      <c r="Y59" s="30">
        <v>97</v>
      </c>
      <c r="Z59" s="30">
        <v>101</v>
      </c>
      <c r="AA59" s="30"/>
      <c r="AB59" s="30">
        <v>0</v>
      </c>
      <c r="AC59" s="30">
        <v>0</v>
      </c>
      <c r="AD59" s="30">
        <v>0</v>
      </c>
      <c r="AE59" s="30">
        <v>0</v>
      </c>
      <c r="AF59" s="30"/>
      <c r="AG59" s="30">
        <v>0</v>
      </c>
      <c r="AH59" s="30">
        <v>0</v>
      </c>
      <c r="AI59" s="30">
        <v>0</v>
      </c>
      <c r="AJ59" s="30">
        <v>0</v>
      </c>
      <c r="AK59" s="30"/>
      <c r="AL59" s="30">
        <v>0</v>
      </c>
      <c r="AM59" s="30">
        <v>0</v>
      </c>
      <c r="AN59" s="30">
        <v>0</v>
      </c>
      <c r="AO59" s="91">
        <v>0</v>
      </c>
      <c r="AP59" s="30"/>
      <c r="AQ59" s="30">
        <v>0</v>
      </c>
      <c r="AR59" s="30">
        <v>0</v>
      </c>
      <c r="AS59" s="30">
        <v>0</v>
      </c>
      <c r="AT59" s="91">
        <v>0</v>
      </c>
      <c r="AU59" s="30"/>
      <c r="AV59" s="30">
        <v>0</v>
      </c>
      <c r="AW59" s="30">
        <v>0</v>
      </c>
      <c r="AX59" s="30">
        <v>0</v>
      </c>
      <c r="AY59" s="30">
        <v>0</v>
      </c>
      <c r="BA59" s="30">
        <v>0</v>
      </c>
      <c r="BB59">
        <v>0</v>
      </c>
      <c r="BC59">
        <v>0</v>
      </c>
      <c r="BD59">
        <v>0</v>
      </c>
      <c r="BF59" s="30">
        <v>0</v>
      </c>
      <c r="BG59" s="30">
        <v>0</v>
      </c>
      <c r="BH59" s="30">
        <v>0</v>
      </c>
      <c r="BI59" s="91">
        <v>0</v>
      </c>
      <c r="BK59" s="91">
        <v>0</v>
      </c>
      <c r="BL59" s="91">
        <v>0</v>
      </c>
      <c r="BM59" s="91">
        <v>0</v>
      </c>
      <c r="BN59" s="91">
        <v>0</v>
      </c>
    </row>
    <row r="60" spans="2:66" x14ac:dyDescent="0.3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2:66" x14ac:dyDescent="0.3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2:66" x14ac:dyDescent="0.35">
      <c r="B62" s="30"/>
      <c r="C62" s="103" t="s">
        <v>35</v>
      </c>
      <c r="D62" s="103" t="s">
        <v>36</v>
      </c>
      <c r="E62" s="103" t="s">
        <v>37</v>
      </c>
      <c r="F62" s="103" t="s">
        <v>38</v>
      </c>
      <c r="G62" s="110"/>
      <c r="H62" s="103" t="s">
        <v>39</v>
      </c>
      <c r="I62" s="103" t="s">
        <v>40</v>
      </c>
      <c r="J62" s="103" t="s">
        <v>41</v>
      </c>
      <c r="K62" s="103" t="s">
        <v>42</v>
      </c>
      <c r="L62" s="30"/>
      <c r="M62" s="41" t="s">
        <v>43</v>
      </c>
      <c r="N62" s="41" t="s">
        <v>44</v>
      </c>
      <c r="O62" s="41" t="s">
        <v>45</v>
      </c>
      <c r="P62" s="41" t="s">
        <v>46</v>
      </c>
      <c r="Q62" s="30"/>
      <c r="R62" s="41" t="s">
        <v>47</v>
      </c>
      <c r="S62" s="41" t="s">
        <v>48</v>
      </c>
      <c r="T62" s="41" t="s">
        <v>49</v>
      </c>
      <c r="U62" s="41" t="s">
        <v>50</v>
      </c>
      <c r="V62" s="30"/>
      <c r="W62" s="41" t="s">
        <v>51</v>
      </c>
      <c r="X62" s="41" t="s">
        <v>52</v>
      </c>
      <c r="Y62" s="41" t="s">
        <v>53</v>
      </c>
      <c r="Z62" s="41" t="s">
        <v>54</v>
      </c>
      <c r="AA62" s="40"/>
      <c r="AB62" s="41" t="s">
        <v>55</v>
      </c>
      <c r="AC62" s="41" t="s">
        <v>58</v>
      </c>
      <c r="AD62" s="41" t="s">
        <v>59</v>
      </c>
      <c r="AE62" s="41" t="s">
        <v>60</v>
      </c>
      <c r="AF62" s="40"/>
      <c r="AG62" s="41" t="s">
        <v>61</v>
      </c>
      <c r="AH62" s="41" t="s">
        <v>56</v>
      </c>
      <c r="AI62" s="41" t="s">
        <v>62</v>
      </c>
      <c r="AJ62" s="41" t="s">
        <v>63</v>
      </c>
      <c r="AK62" s="40"/>
      <c r="AL62" s="41" t="s">
        <v>64</v>
      </c>
      <c r="AM62" s="41" t="s">
        <v>65</v>
      </c>
      <c r="AN62" s="41" t="s">
        <v>57</v>
      </c>
      <c r="AO62" s="41" t="s">
        <v>66</v>
      </c>
      <c r="AP62" s="40"/>
      <c r="AQ62" s="41" t="s">
        <v>67</v>
      </c>
      <c r="AR62" s="41" t="s">
        <v>68</v>
      </c>
      <c r="AS62" s="41" t="s">
        <v>69</v>
      </c>
      <c r="AT62" s="41" t="s">
        <v>70</v>
      </c>
      <c r="AU62" s="40"/>
      <c r="AV62" s="41" t="s">
        <v>71</v>
      </c>
      <c r="AW62" s="41" t="s">
        <v>72</v>
      </c>
      <c r="AX62" s="41" t="s">
        <v>73</v>
      </c>
      <c r="AY62" s="41" t="s">
        <v>74</v>
      </c>
      <c r="BA62" s="41" t="s">
        <v>249</v>
      </c>
      <c r="BB62" s="155" t="s">
        <v>252</v>
      </c>
      <c r="BC62" s="103" t="s">
        <v>253</v>
      </c>
      <c r="BD62" s="103" t="s">
        <v>254</v>
      </c>
      <c r="BF62" s="41" t="s">
        <v>258</v>
      </c>
      <c r="BG62" s="103" t="s">
        <v>259</v>
      </c>
      <c r="BH62" s="103" t="s">
        <v>263</v>
      </c>
      <c r="BI62" s="41" t="s">
        <v>271</v>
      </c>
      <c r="BK62" s="41" t="s">
        <v>274</v>
      </c>
      <c r="BL62" s="41" t="s">
        <v>277</v>
      </c>
      <c r="BM62" s="41" t="s">
        <v>279</v>
      </c>
      <c r="BN62" s="41" t="s">
        <v>283</v>
      </c>
    </row>
    <row r="63" spans="2:66" x14ac:dyDescent="0.35">
      <c r="B63" s="4" t="s">
        <v>232</v>
      </c>
      <c r="C63" s="5">
        <v>56</v>
      </c>
      <c r="D63" s="5">
        <v>48</v>
      </c>
      <c r="E63" s="5">
        <v>53</v>
      </c>
      <c r="F63" s="5">
        <v>43</v>
      </c>
      <c r="G63" s="30"/>
      <c r="H63" s="5">
        <f t="shared" ref="H63:K68" si="181">H51-C51</f>
        <v>47</v>
      </c>
      <c r="I63" s="5">
        <f t="shared" si="181"/>
        <v>72</v>
      </c>
      <c r="J63" s="5">
        <f t="shared" si="181"/>
        <v>66</v>
      </c>
      <c r="K63" s="5">
        <f t="shared" si="181"/>
        <v>72</v>
      </c>
      <c r="L63" s="30"/>
      <c r="M63" s="5">
        <f t="shared" ref="M63:M68" si="182">M51-H51</f>
        <v>77</v>
      </c>
      <c r="N63" s="5">
        <f t="shared" ref="N63:P63" si="183">N51-I51</f>
        <v>92</v>
      </c>
      <c r="O63" s="5">
        <f t="shared" si="183"/>
        <v>88</v>
      </c>
      <c r="P63" s="5">
        <f t="shared" si="183"/>
        <v>292</v>
      </c>
      <c r="Q63" s="30"/>
      <c r="R63" s="5">
        <f t="shared" ref="R63:U68" si="184">R51-M51</f>
        <v>293</v>
      </c>
      <c r="S63" s="5">
        <f t="shared" si="184"/>
        <v>389</v>
      </c>
      <c r="T63" s="5">
        <f t="shared" si="184"/>
        <v>377</v>
      </c>
      <c r="U63" s="5">
        <f t="shared" si="184"/>
        <v>229</v>
      </c>
      <c r="V63" s="30"/>
      <c r="W63" s="5">
        <f t="shared" ref="W63:Z68" si="185">W51-R51</f>
        <v>231</v>
      </c>
      <c r="X63" s="5">
        <f t="shared" si="185"/>
        <v>101</v>
      </c>
      <c r="Y63" s="5">
        <f t="shared" si="185"/>
        <v>128</v>
      </c>
      <c r="Z63" s="5">
        <f t="shared" si="185"/>
        <v>78</v>
      </c>
      <c r="AA63" s="30"/>
      <c r="AB63" s="5">
        <f t="shared" ref="AB63:AE68" si="186">AB51-W51</f>
        <v>-37</v>
      </c>
      <c r="AC63" s="5">
        <f t="shared" si="186"/>
        <v>-10</v>
      </c>
      <c r="AD63" s="5">
        <f t="shared" si="186"/>
        <v>-37</v>
      </c>
      <c r="AE63" s="5">
        <f t="shared" si="186"/>
        <v>-26</v>
      </c>
      <c r="AF63" s="30"/>
      <c r="AG63" s="5">
        <f t="shared" ref="AG63:AJ68" si="187">AG51-AB51</f>
        <v>92</v>
      </c>
      <c r="AH63" s="5">
        <f t="shared" si="187"/>
        <v>146</v>
      </c>
      <c r="AI63" s="5">
        <f t="shared" si="187"/>
        <v>154</v>
      </c>
      <c r="AJ63" s="5">
        <f t="shared" si="187"/>
        <v>184</v>
      </c>
      <c r="AK63" s="30"/>
      <c r="AL63" s="5">
        <f t="shared" ref="AL63:AO68" si="188">AL51-AG51</f>
        <v>188</v>
      </c>
      <c r="AM63" s="5">
        <f t="shared" si="188"/>
        <v>206</v>
      </c>
      <c r="AN63" s="5">
        <f t="shared" si="188"/>
        <v>195</v>
      </c>
      <c r="AO63" s="5">
        <f t="shared" si="188"/>
        <v>243</v>
      </c>
      <c r="AP63" s="30"/>
      <c r="AQ63" s="5">
        <f t="shared" ref="AQ63:AT68" si="189">AQ51-AL51</f>
        <v>229</v>
      </c>
      <c r="AR63" s="5">
        <f t="shared" si="189"/>
        <v>265</v>
      </c>
      <c r="AS63" s="5">
        <f t="shared" si="189"/>
        <v>251</v>
      </c>
      <c r="AT63" s="5">
        <f t="shared" si="189"/>
        <v>196</v>
      </c>
      <c r="AU63" s="30"/>
      <c r="AV63" s="5">
        <f t="shared" ref="AV63:AY68" si="190">AV51-AQ51</f>
        <v>192</v>
      </c>
      <c r="AW63" s="5">
        <f t="shared" si="190"/>
        <v>112</v>
      </c>
      <c r="AX63" s="5">
        <f t="shared" si="190"/>
        <v>121</v>
      </c>
      <c r="AY63" s="5">
        <f t="shared" si="190"/>
        <v>111</v>
      </c>
      <c r="BA63" s="5">
        <f t="shared" ref="BA63:BF68" si="191">BA51-AV51</f>
        <v>116</v>
      </c>
      <c r="BB63" s="5">
        <f t="shared" si="191"/>
        <v>92</v>
      </c>
      <c r="BC63" s="5">
        <f t="shared" si="191"/>
        <v>94</v>
      </c>
      <c r="BD63" s="5">
        <f t="shared" si="191"/>
        <v>76</v>
      </c>
      <c r="BF63" s="5">
        <f t="shared" si="191"/>
        <v>30</v>
      </c>
      <c r="BG63" s="5">
        <v>24</v>
      </c>
      <c r="BH63" s="5">
        <v>15</v>
      </c>
      <c r="BI63" s="5">
        <v>40</v>
      </c>
      <c r="BK63" s="5">
        <v>57</v>
      </c>
      <c r="BL63" s="5">
        <v>46</v>
      </c>
      <c r="BM63" s="5">
        <v>31</v>
      </c>
      <c r="BN63" s="5">
        <v>22</v>
      </c>
    </row>
    <row r="64" spans="2:66" outlineLevel="1" x14ac:dyDescent="0.35">
      <c r="B64" s="52" t="s">
        <v>255</v>
      </c>
      <c r="C64" s="30">
        <v>27</v>
      </c>
      <c r="D64" s="30">
        <v>26</v>
      </c>
      <c r="E64" s="30">
        <v>30</v>
      </c>
      <c r="F64" s="30">
        <v>25</v>
      </c>
      <c r="G64" s="30"/>
      <c r="H64" s="88">
        <f t="shared" si="181"/>
        <v>26</v>
      </c>
      <c r="I64" s="88">
        <f t="shared" si="181"/>
        <v>25</v>
      </c>
      <c r="J64" s="88">
        <f t="shared" si="181"/>
        <v>19</v>
      </c>
      <c r="K64" s="88">
        <f t="shared" si="181"/>
        <v>22</v>
      </c>
      <c r="L64" s="30"/>
      <c r="M64" s="88">
        <f t="shared" si="182"/>
        <v>18</v>
      </c>
      <c r="N64" s="88">
        <f t="shared" ref="N64:P68" si="192">N52-I52</f>
        <v>22</v>
      </c>
      <c r="O64" s="88">
        <f t="shared" si="192"/>
        <v>24</v>
      </c>
      <c r="P64" s="88">
        <f t="shared" si="192"/>
        <v>29</v>
      </c>
      <c r="Q64" s="30"/>
      <c r="R64" s="88">
        <f t="shared" si="184"/>
        <v>33</v>
      </c>
      <c r="S64" s="88">
        <f t="shared" si="184"/>
        <v>46</v>
      </c>
      <c r="T64" s="88">
        <f t="shared" si="184"/>
        <v>48</v>
      </c>
      <c r="U64" s="88">
        <f t="shared" si="184"/>
        <v>50</v>
      </c>
      <c r="V64" s="30"/>
      <c r="W64" s="88">
        <f t="shared" si="185"/>
        <v>52</v>
      </c>
      <c r="X64" s="88">
        <f t="shared" si="185"/>
        <v>31</v>
      </c>
      <c r="Y64" s="88">
        <f t="shared" si="185"/>
        <v>34</v>
      </c>
      <c r="Z64" s="88">
        <f t="shared" si="185"/>
        <v>28</v>
      </c>
      <c r="AA64" s="30"/>
      <c r="AB64" s="88">
        <f t="shared" si="186"/>
        <v>20</v>
      </c>
      <c r="AC64" s="88">
        <f t="shared" si="186"/>
        <v>25</v>
      </c>
      <c r="AD64" s="88">
        <f t="shared" si="186"/>
        <v>19</v>
      </c>
      <c r="AE64" s="88">
        <f t="shared" si="186"/>
        <v>16</v>
      </c>
      <c r="AF64" s="30"/>
      <c r="AG64" s="88">
        <f t="shared" si="187"/>
        <v>23</v>
      </c>
      <c r="AH64" s="88">
        <f t="shared" si="187"/>
        <v>31</v>
      </c>
      <c r="AI64" s="88">
        <f t="shared" si="187"/>
        <v>34</v>
      </c>
      <c r="AJ64" s="88">
        <f t="shared" si="187"/>
        <v>40</v>
      </c>
      <c r="AK64" s="30"/>
      <c r="AL64" s="88">
        <f t="shared" si="188"/>
        <v>37</v>
      </c>
      <c r="AM64" s="88">
        <f t="shared" si="188"/>
        <v>36</v>
      </c>
      <c r="AN64" s="88">
        <f t="shared" si="188"/>
        <v>32</v>
      </c>
      <c r="AO64" s="88">
        <f t="shared" si="188"/>
        <v>42</v>
      </c>
      <c r="AP64" s="30"/>
      <c r="AQ64" s="88">
        <f t="shared" si="189"/>
        <v>35</v>
      </c>
      <c r="AR64" s="88">
        <f t="shared" si="189"/>
        <v>50</v>
      </c>
      <c r="AS64" s="88">
        <f t="shared" si="189"/>
        <v>51</v>
      </c>
      <c r="AT64" s="88">
        <f t="shared" si="189"/>
        <v>39</v>
      </c>
      <c r="AU64" s="30"/>
      <c r="AV64" s="88">
        <f t="shared" si="190"/>
        <v>43</v>
      </c>
      <c r="AW64" s="88">
        <f t="shared" si="190"/>
        <v>19</v>
      </c>
      <c r="AX64" s="88">
        <f t="shared" si="190"/>
        <v>24</v>
      </c>
      <c r="AY64" s="88">
        <f t="shared" si="190"/>
        <v>24</v>
      </c>
      <c r="BA64" s="88">
        <f t="shared" si="191"/>
        <v>23</v>
      </c>
      <c r="BB64" s="88">
        <f t="shared" si="191"/>
        <v>18</v>
      </c>
      <c r="BC64" s="88">
        <f t="shared" si="191"/>
        <v>12</v>
      </c>
      <c r="BD64" s="88">
        <f t="shared" si="191"/>
        <v>12</v>
      </c>
      <c r="BF64" s="88">
        <f t="shared" si="191"/>
        <v>7</v>
      </c>
      <c r="BG64">
        <v>11</v>
      </c>
      <c r="BH64">
        <v>5</v>
      </c>
      <c r="BI64" s="88">
        <v>7</v>
      </c>
      <c r="BK64" s="88">
        <v>3</v>
      </c>
      <c r="BL64" s="88">
        <v>5</v>
      </c>
      <c r="BM64" s="88">
        <v>-3</v>
      </c>
      <c r="BN64" s="88">
        <v>-4</v>
      </c>
    </row>
    <row r="65" spans="2:66" outlineLevel="1" x14ac:dyDescent="0.35">
      <c r="B65" s="67" t="s">
        <v>30</v>
      </c>
      <c r="C65" s="30">
        <v>28</v>
      </c>
      <c r="D65" s="30">
        <v>21</v>
      </c>
      <c r="E65" s="30">
        <v>22</v>
      </c>
      <c r="F65" s="30">
        <v>17</v>
      </c>
      <c r="G65" s="30"/>
      <c r="H65" s="88">
        <f t="shared" si="181"/>
        <v>20</v>
      </c>
      <c r="I65" s="88">
        <f t="shared" si="181"/>
        <v>44</v>
      </c>
      <c r="J65" s="88">
        <f t="shared" si="181"/>
        <v>43</v>
      </c>
      <c r="K65" s="88">
        <f t="shared" si="181"/>
        <v>41</v>
      </c>
      <c r="L65" s="30"/>
      <c r="M65" s="88">
        <f t="shared" si="182"/>
        <v>40</v>
      </c>
      <c r="N65" s="88">
        <f t="shared" si="192"/>
        <v>46</v>
      </c>
      <c r="O65" s="88">
        <f t="shared" si="192"/>
        <v>30</v>
      </c>
      <c r="P65" s="88">
        <f t="shared" si="192"/>
        <v>43</v>
      </c>
      <c r="Q65" s="30"/>
      <c r="R65" s="88">
        <f t="shared" si="184"/>
        <v>44</v>
      </c>
      <c r="S65" s="88">
        <f t="shared" si="184"/>
        <v>68</v>
      </c>
      <c r="T65" s="88">
        <f t="shared" si="184"/>
        <v>60</v>
      </c>
      <c r="U65" s="88">
        <f t="shared" si="184"/>
        <v>58</v>
      </c>
      <c r="V65" s="30"/>
      <c r="W65" s="88">
        <f t="shared" si="185"/>
        <v>55</v>
      </c>
      <c r="X65" s="88">
        <f t="shared" si="185"/>
        <v>3</v>
      </c>
      <c r="Y65" s="88">
        <f t="shared" si="185"/>
        <v>32</v>
      </c>
      <c r="Z65" s="88">
        <f t="shared" si="185"/>
        <v>20</v>
      </c>
      <c r="AA65" s="30"/>
      <c r="AB65" s="88">
        <f t="shared" si="186"/>
        <v>21</v>
      </c>
      <c r="AC65" s="88">
        <f t="shared" si="186"/>
        <v>31</v>
      </c>
      <c r="AD65" s="88">
        <f t="shared" si="186"/>
        <v>11</v>
      </c>
      <c r="AE65" s="88">
        <f t="shared" si="186"/>
        <v>12</v>
      </c>
      <c r="AF65" s="30"/>
      <c r="AG65" s="88">
        <f t="shared" si="187"/>
        <v>9</v>
      </c>
      <c r="AH65" s="88">
        <f t="shared" si="187"/>
        <v>26</v>
      </c>
      <c r="AI65" s="88">
        <f t="shared" si="187"/>
        <v>28</v>
      </c>
      <c r="AJ65" s="88">
        <f t="shared" si="187"/>
        <v>34</v>
      </c>
      <c r="AK65" s="30"/>
      <c r="AL65" s="88">
        <f t="shared" si="188"/>
        <v>35</v>
      </c>
      <c r="AM65" s="88">
        <f t="shared" si="188"/>
        <v>39</v>
      </c>
      <c r="AN65" s="88">
        <f t="shared" si="188"/>
        <v>34</v>
      </c>
      <c r="AO65" s="88">
        <f t="shared" si="188"/>
        <v>42</v>
      </c>
      <c r="AP65" s="30"/>
      <c r="AQ65" s="88">
        <f t="shared" si="189"/>
        <v>35</v>
      </c>
      <c r="AR65" s="88">
        <f t="shared" si="189"/>
        <v>43</v>
      </c>
      <c r="AS65" s="88">
        <f t="shared" si="189"/>
        <v>40</v>
      </c>
      <c r="AT65" s="88">
        <f t="shared" si="189"/>
        <v>29</v>
      </c>
      <c r="AU65" s="30"/>
      <c r="AV65" s="88">
        <f t="shared" si="190"/>
        <v>28</v>
      </c>
      <c r="AW65" s="88">
        <f t="shared" si="190"/>
        <v>6</v>
      </c>
      <c r="AX65" s="88">
        <f t="shared" si="190"/>
        <v>6</v>
      </c>
      <c r="AY65" s="88">
        <f t="shared" si="190"/>
        <v>6</v>
      </c>
      <c r="BA65" s="88">
        <f t="shared" si="191"/>
        <v>14</v>
      </c>
      <c r="BB65" s="88">
        <f t="shared" si="191"/>
        <v>6</v>
      </c>
      <c r="BC65" s="88">
        <f t="shared" si="191"/>
        <v>13</v>
      </c>
      <c r="BD65" s="88">
        <f t="shared" si="191"/>
        <v>7</v>
      </c>
      <c r="BF65" s="88">
        <f t="shared" si="191"/>
        <v>1</v>
      </c>
      <c r="BG65">
        <v>-2</v>
      </c>
      <c r="BH65">
        <v>-2</v>
      </c>
      <c r="BI65" s="88">
        <v>2</v>
      </c>
      <c r="BK65" s="88">
        <v>1</v>
      </c>
      <c r="BL65" s="88">
        <v>-4</v>
      </c>
      <c r="BM65" s="88">
        <v>-11</v>
      </c>
      <c r="BN65" s="88">
        <v>-8</v>
      </c>
    </row>
    <row r="66" spans="2:66" outlineLevel="1" x14ac:dyDescent="0.35">
      <c r="B66" s="30" t="s">
        <v>31</v>
      </c>
      <c r="C66" s="30">
        <v>0</v>
      </c>
      <c r="D66" s="30">
        <v>0</v>
      </c>
      <c r="E66" s="30">
        <v>0</v>
      </c>
      <c r="F66" s="30">
        <v>0</v>
      </c>
      <c r="G66" s="30"/>
      <c r="H66" s="88">
        <f t="shared" si="181"/>
        <v>0</v>
      </c>
      <c r="I66" s="88">
        <f t="shared" si="181"/>
        <v>0</v>
      </c>
      <c r="J66" s="88">
        <f t="shared" si="181"/>
        <v>0</v>
      </c>
      <c r="K66" s="88">
        <f t="shared" si="181"/>
        <v>0</v>
      </c>
      <c r="L66" s="30"/>
      <c r="M66" s="88">
        <f t="shared" si="182"/>
        <v>0</v>
      </c>
      <c r="N66" s="88">
        <f t="shared" si="192"/>
        <v>0</v>
      </c>
      <c r="O66" s="88">
        <f t="shared" si="192"/>
        <v>0</v>
      </c>
      <c r="P66" s="88">
        <f t="shared" si="192"/>
        <v>158</v>
      </c>
      <c r="Q66" s="30"/>
      <c r="R66" s="88">
        <f t="shared" si="184"/>
        <v>158</v>
      </c>
      <c r="S66" s="88">
        <f t="shared" si="184"/>
        <v>200</v>
      </c>
      <c r="T66" s="88">
        <f t="shared" si="184"/>
        <v>190</v>
      </c>
      <c r="U66" s="88">
        <f t="shared" si="184"/>
        <v>43</v>
      </c>
      <c r="V66" s="30"/>
      <c r="W66" s="88">
        <f t="shared" si="185"/>
        <v>49</v>
      </c>
      <c r="X66" s="88">
        <f t="shared" si="185"/>
        <v>8</v>
      </c>
      <c r="Y66" s="88">
        <f t="shared" si="185"/>
        <v>20</v>
      </c>
      <c r="Z66" s="88">
        <f t="shared" si="185"/>
        <v>15</v>
      </c>
      <c r="AA66" s="30"/>
      <c r="AB66" s="88">
        <f t="shared" si="186"/>
        <v>10</v>
      </c>
      <c r="AC66" s="88">
        <f t="shared" si="186"/>
        <v>23</v>
      </c>
      <c r="AD66" s="88">
        <f t="shared" si="186"/>
        <v>8</v>
      </c>
      <c r="AE66" s="88">
        <f t="shared" si="186"/>
        <v>6</v>
      </c>
      <c r="AF66" s="30"/>
      <c r="AG66" s="88">
        <f t="shared" si="187"/>
        <v>7</v>
      </c>
      <c r="AH66" s="88">
        <f t="shared" si="187"/>
        <v>21</v>
      </c>
      <c r="AI66" s="88">
        <f t="shared" si="187"/>
        <v>24</v>
      </c>
      <c r="AJ66" s="88">
        <f t="shared" si="187"/>
        <v>37</v>
      </c>
      <c r="AK66" s="30"/>
      <c r="AL66" s="88">
        <f t="shared" si="188"/>
        <v>33</v>
      </c>
      <c r="AM66" s="88">
        <f t="shared" si="188"/>
        <v>29</v>
      </c>
      <c r="AN66" s="88">
        <f t="shared" si="188"/>
        <v>25</v>
      </c>
      <c r="AO66" s="88">
        <f t="shared" si="188"/>
        <v>33</v>
      </c>
      <c r="AP66" s="30"/>
      <c r="AQ66" s="88">
        <f t="shared" si="189"/>
        <v>35</v>
      </c>
      <c r="AR66" s="88">
        <f t="shared" si="189"/>
        <v>44</v>
      </c>
      <c r="AS66" s="88">
        <f t="shared" si="189"/>
        <v>35</v>
      </c>
      <c r="AT66" s="88">
        <f t="shared" si="189"/>
        <v>16</v>
      </c>
      <c r="AU66" s="30"/>
      <c r="AV66" s="88">
        <f t="shared" si="190"/>
        <v>11</v>
      </c>
      <c r="AW66" s="88">
        <f t="shared" si="190"/>
        <v>5</v>
      </c>
      <c r="AX66" s="88">
        <f t="shared" si="190"/>
        <v>9</v>
      </c>
      <c r="AY66" s="88">
        <f t="shared" si="190"/>
        <v>11</v>
      </c>
      <c r="BA66" s="88">
        <f t="shared" si="191"/>
        <v>19</v>
      </c>
      <c r="BB66" s="88">
        <f t="shared" si="191"/>
        <v>13</v>
      </c>
      <c r="BC66" s="88">
        <f t="shared" si="191"/>
        <v>15</v>
      </c>
      <c r="BD66" s="88">
        <f t="shared" si="191"/>
        <v>11</v>
      </c>
      <c r="BF66" s="88">
        <f t="shared" si="191"/>
        <v>-1</v>
      </c>
      <c r="BG66">
        <v>-5</v>
      </c>
      <c r="BH66">
        <v>-2</v>
      </c>
      <c r="BI66" s="88">
        <v>3</v>
      </c>
      <c r="BK66" s="88">
        <v>11</v>
      </c>
      <c r="BL66" s="88">
        <v>-3</v>
      </c>
      <c r="BM66" s="88">
        <v>2</v>
      </c>
      <c r="BN66" s="88">
        <v>-1</v>
      </c>
    </row>
    <row r="67" spans="2:66" outlineLevel="1" x14ac:dyDescent="0.35">
      <c r="B67" s="30" t="s">
        <v>256</v>
      </c>
      <c r="C67" s="30">
        <v>0</v>
      </c>
      <c r="D67" s="30">
        <v>0</v>
      </c>
      <c r="E67" s="30">
        <v>0</v>
      </c>
      <c r="F67" s="30">
        <v>0</v>
      </c>
      <c r="G67" s="30"/>
      <c r="H67" s="88">
        <f t="shared" si="181"/>
        <v>0</v>
      </c>
      <c r="I67" s="88">
        <f t="shared" si="181"/>
        <v>0</v>
      </c>
      <c r="J67" s="88">
        <f t="shared" si="181"/>
        <v>0</v>
      </c>
      <c r="K67" s="88">
        <f t="shared" si="181"/>
        <v>0</v>
      </c>
      <c r="L67" s="30"/>
      <c r="M67" s="88">
        <f t="shared" si="182"/>
        <v>0</v>
      </c>
      <c r="N67" s="88">
        <f t="shared" si="192"/>
        <v>0</v>
      </c>
      <c r="O67" s="88">
        <f t="shared" si="192"/>
        <v>0</v>
      </c>
      <c r="P67" s="88">
        <f t="shared" si="192"/>
        <v>18</v>
      </c>
      <c r="Q67" s="30"/>
      <c r="R67" s="88">
        <f t="shared" si="184"/>
        <v>21</v>
      </c>
      <c r="S67" s="88">
        <f t="shared" si="184"/>
        <v>36</v>
      </c>
      <c r="T67" s="88">
        <f t="shared" si="184"/>
        <v>45</v>
      </c>
      <c r="U67" s="88">
        <f t="shared" si="184"/>
        <v>35</v>
      </c>
      <c r="V67" s="30"/>
      <c r="W67" s="88">
        <f t="shared" si="185"/>
        <v>34</v>
      </c>
      <c r="X67" s="88">
        <f t="shared" si="185"/>
        <v>20</v>
      </c>
      <c r="Y67" s="88">
        <f t="shared" si="185"/>
        <v>10</v>
      </c>
      <c r="Z67" s="88">
        <f t="shared" si="185"/>
        <v>3</v>
      </c>
      <c r="AA67" s="30"/>
      <c r="AB67" s="88">
        <f t="shared" si="186"/>
        <v>2</v>
      </c>
      <c r="AC67" s="88">
        <f t="shared" si="186"/>
        <v>4</v>
      </c>
      <c r="AD67" s="88">
        <f t="shared" si="186"/>
        <v>19</v>
      </c>
      <c r="AE67" s="88">
        <f t="shared" si="186"/>
        <v>37</v>
      </c>
      <c r="AF67" s="30"/>
      <c r="AG67" s="88">
        <f t="shared" si="187"/>
        <v>49</v>
      </c>
      <c r="AH67" s="88">
        <f t="shared" si="187"/>
        <v>65</v>
      </c>
      <c r="AI67" s="88">
        <f t="shared" si="187"/>
        <v>65</v>
      </c>
      <c r="AJ67" s="88">
        <f t="shared" si="187"/>
        <v>68</v>
      </c>
      <c r="AK67" s="30"/>
      <c r="AL67" s="88">
        <f t="shared" si="188"/>
        <v>64</v>
      </c>
      <c r="AM67" s="88">
        <f t="shared" si="188"/>
        <v>63</v>
      </c>
      <c r="AN67" s="88">
        <f t="shared" si="188"/>
        <v>52</v>
      </c>
      <c r="AO67" s="88">
        <f t="shared" si="188"/>
        <v>58</v>
      </c>
      <c r="AP67" s="30"/>
      <c r="AQ67" s="88">
        <f t="shared" si="189"/>
        <v>55</v>
      </c>
      <c r="AR67" s="88">
        <f t="shared" si="189"/>
        <v>55</v>
      </c>
      <c r="AS67" s="88">
        <f t="shared" si="189"/>
        <v>55</v>
      </c>
      <c r="AT67" s="88">
        <f t="shared" si="189"/>
        <v>37</v>
      </c>
      <c r="AU67" s="30"/>
      <c r="AV67" s="88">
        <f t="shared" si="190"/>
        <v>37</v>
      </c>
      <c r="AW67" s="88">
        <f t="shared" si="190"/>
        <v>25</v>
      </c>
      <c r="AX67" s="88">
        <f t="shared" si="190"/>
        <v>25</v>
      </c>
      <c r="AY67" s="88">
        <f t="shared" si="190"/>
        <v>24</v>
      </c>
      <c r="BA67" s="88">
        <f t="shared" si="191"/>
        <v>19</v>
      </c>
      <c r="BB67" s="88">
        <f t="shared" si="191"/>
        <v>16</v>
      </c>
      <c r="BC67" s="88">
        <f t="shared" si="191"/>
        <v>17</v>
      </c>
      <c r="BD67" s="88">
        <f t="shared" si="191"/>
        <v>10</v>
      </c>
      <c r="BF67" s="88">
        <f t="shared" si="191"/>
        <v>4</v>
      </c>
      <c r="BG67">
        <v>4</v>
      </c>
      <c r="BH67">
        <v>-3</v>
      </c>
      <c r="BI67" s="88">
        <v>4</v>
      </c>
      <c r="BK67" s="88">
        <v>6</v>
      </c>
      <c r="BL67" s="88">
        <v>6</v>
      </c>
      <c r="BM67" s="88">
        <v>6</v>
      </c>
      <c r="BN67" s="88">
        <v>2</v>
      </c>
    </row>
    <row r="68" spans="2:66" outlineLevel="1" x14ac:dyDescent="0.35">
      <c r="B68" s="30" t="s">
        <v>257</v>
      </c>
      <c r="C68" s="30">
        <v>0</v>
      </c>
      <c r="D68" s="30">
        <v>0</v>
      </c>
      <c r="E68" s="30">
        <v>0</v>
      </c>
      <c r="F68" s="30">
        <v>0</v>
      </c>
      <c r="G68" s="30"/>
      <c r="H68" s="88">
        <f t="shared" si="181"/>
        <v>0</v>
      </c>
      <c r="I68" s="88">
        <f t="shared" si="181"/>
        <v>0</v>
      </c>
      <c r="J68" s="88">
        <f t="shared" si="181"/>
        <v>0</v>
      </c>
      <c r="K68" s="88">
        <f t="shared" si="181"/>
        <v>0</v>
      </c>
      <c r="L68" s="30"/>
      <c r="M68" s="88">
        <f t="shared" si="182"/>
        <v>0</v>
      </c>
      <c r="N68" s="88">
        <f t="shared" si="192"/>
        <v>0</v>
      </c>
      <c r="O68" s="88">
        <f t="shared" si="192"/>
        <v>0</v>
      </c>
      <c r="P68" s="88">
        <f t="shared" si="192"/>
        <v>0</v>
      </c>
      <c r="Q68" s="30"/>
      <c r="R68" s="88">
        <f t="shared" si="184"/>
        <v>0</v>
      </c>
      <c r="S68" s="88">
        <f t="shared" si="184"/>
        <v>0</v>
      </c>
      <c r="T68" s="88">
        <f t="shared" si="184"/>
        <v>0</v>
      </c>
      <c r="U68" s="88">
        <f t="shared" si="184"/>
        <v>0</v>
      </c>
      <c r="V68" s="30"/>
      <c r="W68" s="88">
        <f t="shared" si="185"/>
        <v>0</v>
      </c>
      <c r="X68" s="88">
        <f t="shared" si="185"/>
        <v>0</v>
      </c>
      <c r="Y68" s="88">
        <f t="shared" si="185"/>
        <v>0</v>
      </c>
      <c r="Z68" s="88">
        <f t="shared" si="185"/>
        <v>0</v>
      </c>
      <c r="AA68" s="30"/>
      <c r="AB68" s="88">
        <f t="shared" si="186"/>
        <v>0</v>
      </c>
      <c r="AC68" s="88">
        <f t="shared" si="186"/>
        <v>0</v>
      </c>
      <c r="AD68" s="88">
        <f t="shared" si="186"/>
        <v>0</v>
      </c>
      <c r="AE68" s="88">
        <f t="shared" si="186"/>
        <v>0</v>
      </c>
      <c r="AF68" s="30"/>
      <c r="AG68" s="88">
        <f t="shared" si="187"/>
        <v>0</v>
      </c>
      <c r="AH68" s="88">
        <f t="shared" si="187"/>
        <v>0</v>
      </c>
      <c r="AI68" s="88">
        <f t="shared" si="187"/>
        <v>0</v>
      </c>
      <c r="AJ68" s="88">
        <f t="shared" si="187"/>
        <v>0</v>
      </c>
      <c r="AK68" s="30"/>
      <c r="AL68" s="88">
        <f t="shared" si="188"/>
        <v>13</v>
      </c>
      <c r="AM68" s="88">
        <f t="shared" si="188"/>
        <v>36</v>
      </c>
      <c r="AN68" s="88">
        <f t="shared" si="188"/>
        <v>44</v>
      </c>
      <c r="AO68" s="88">
        <f t="shared" si="188"/>
        <v>62</v>
      </c>
      <c r="AP68" s="30"/>
      <c r="AQ68" s="88">
        <f t="shared" si="189"/>
        <v>64</v>
      </c>
      <c r="AR68" s="88">
        <f t="shared" si="189"/>
        <v>68</v>
      </c>
      <c r="AS68" s="88">
        <f t="shared" si="189"/>
        <v>69</v>
      </c>
      <c r="AT68" s="88">
        <f t="shared" si="189"/>
        <v>67</v>
      </c>
      <c r="AU68" s="30"/>
      <c r="AV68" s="88">
        <f t="shared" si="190"/>
        <v>64</v>
      </c>
      <c r="AW68" s="88">
        <f t="shared" si="190"/>
        <v>46</v>
      </c>
      <c r="AX68" s="88">
        <f t="shared" si="190"/>
        <v>44</v>
      </c>
      <c r="AY68" s="88">
        <f t="shared" si="190"/>
        <v>41</v>
      </c>
      <c r="BA68" s="88">
        <f t="shared" si="191"/>
        <v>31</v>
      </c>
      <c r="BB68" s="88">
        <f t="shared" si="191"/>
        <v>29</v>
      </c>
      <c r="BC68" s="88">
        <f t="shared" si="191"/>
        <v>28</v>
      </c>
      <c r="BD68" s="88">
        <f t="shared" si="191"/>
        <v>28</v>
      </c>
      <c r="BF68" s="88">
        <f t="shared" si="191"/>
        <v>26</v>
      </c>
      <c r="BG68">
        <v>25</v>
      </c>
      <c r="BH68">
        <v>28</v>
      </c>
      <c r="BI68" s="88">
        <v>35</v>
      </c>
      <c r="BK68" s="88">
        <v>38</v>
      </c>
      <c r="BL68" s="88">
        <v>49</v>
      </c>
      <c r="BM68" s="88">
        <v>43</v>
      </c>
      <c r="BN68" s="88">
        <v>39</v>
      </c>
    </row>
    <row r="69" spans="2:66" outlineLevel="1" x14ac:dyDescent="0.35">
      <c r="B69" s="30" t="s">
        <v>251</v>
      </c>
      <c r="C69" s="30">
        <v>0</v>
      </c>
      <c r="D69" s="30">
        <v>0</v>
      </c>
      <c r="E69" s="30">
        <v>0</v>
      </c>
      <c r="F69" s="30">
        <v>0</v>
      </c>
      <c r="G69" s="30"/>
      <c r="H69" s="30">
        <v>0</v>
      </c>
      <c r="I69" s="30">
        <v>0</v>
      </c>
      <c r="J69" s="30">
        <v>0</v>
      </c>
      <c r="K69" s="30">
        <v>0</v>
      </c>
      <c r="L69" s="30"/>
      <c r="M69" s="30">
        <v>0</v>
      </c>
      <c r="N69" s="30">
        <v>0</v>
      </c>
      <c r="O69" s="30">
        <v>0</v>
      </c>
      <c r="P69" s="30">
        <v>0</v>
      </c>
      <c r="Q69" s="30"/>
      <c r="R69" s="30">
        <v>0</v>
      </c>
      <c r="S69" s="30">
        <v>0</v>
      </c>
      <c r="T69" s="30">
        <v>0</v>
      </c>
      <c r="U69" s="30">
        <v>0</v>
      </c>
      <c r="V69" s="30"/>
      <c r="W69" s="30">
        <v>0</v>
      </c>
      <c r="X69" s="30">
        <v>0</v>
      </c>
      <c r="Y69" s="30">
        <v>0</v>
      </c>
      <c r="Z69" s="30">
        <v>0</v>
      </c>
      <c r="AA69" s="30"/>
      <c r="AB69" s="30">
        <v>0</v>
      </c>
      <c r="AC69" s="30">
        <v>0</v>
      </c>
      <c r="AD69" s="30">
        <v>0</v>
      </c>
      <c r="AE69" s="30">
        <v>0</v>
      </c>
      <c r="AF69" s="30"/>
      <c r="AG69" s="30">
        <v>0</v>
      </c>
      <c r="AH69" s="30">
        <v>0</v>
      </c>
      <c r="AI69" s="30">
        <v>0</v>
      </c>
      <c r="AJ69" s="30">
        <v>0</v>
      </c>
      <c r="AK69" s="30"/>
      <c r="AL69" s="30">
        <v>0</v>
      </c>
      <c r="AM69" s="30">
        <v>0</v>
      </c>
      <c r="AN69" s="30">
        <v>0</v>
      </c>
      <c r="AO69" s="30">
        <v>0</v>
      </c>
      <c r="AP69" s="30"/>
      <c r="AQ69" s="30">
        <v>0</v>
      </c>
      <c r="AR69" s="30">
        <v>0</v>
      </c>
      <c r="AS69" s="30">
        <v>0</v>
      </c>
      <c r="AT69" s="30">
        <v>0</v>
      </c>
      <c r="AU69" s="30"/>
      <c r="AV69" s="30">
        <v>0</v>
      </c>
      <c r="AW69" s="30">
        <v>0</v>
      </c>
      <c r="AX69" s="30">
        <v>0</v>
      </c>
      <c r="AY69" s="30">
        <v>0</v>
      </c>
      <c r="BA69" s="30">
        <v>0</v>
      </c>
      <c r="BB69" s="30">
        <v>0</v>
      </c>
      <c r="BC69" s="30">
        <v>0</v>
      </c>
      <c r="BD69" s="30">
        <v>0</v>
      </c>
      <c r="BF69" s="30">
        <v>0</v>
      </c>
      <c r="BG69">
        <v>-8</v>
      </c>
      <c r="BH69">
        <v>-8</v>
      </c>
      <c r="BI69" s="88">
        <v>-9</v>
      </c>
      <c r="BK69" s="88">
        <v>0</v>
      </c>
      <c r="BL69" s="88">
        <v>0</v>
      </c>
      <c r="BM69" s="88">
        <v>0</v>
      </c>
      <c r="BN69" s="88">
        <v>0</v>
      </c>
    </row>
    <row r="70" spans="2:66" outlineLevel="1" x14ac:dyDescent="0.35">
      <c r="B70" s="30" t="s">
        <v>34</v>
      </c>
      <c r="C70" s="30">
        <v>0</v>
      </c>
      <c r="D70" s="30">
        <v>0</v>
      </c>
      <c r="E70" s="30">
        <v>0</v>
      </c>
      <c r="F70" s="30">
        <v>0</v>
      </c>
      <c r="G70" s="30"/>
      <c r="H70" s="88">
        <f t="shared" ref="H70:K71" si="193">H58-C58</f>
        <v>0</v>
      </c>
      <c r="I70" s="88">
        <f t="shared" si="193"/>
        <v>0</v>
      </c>
      <c r="J70" s="88">
        <f t="shared" si="193"/>
        <v>0</v>
      </c>
      <c r="K70" s="88">
        <f t="shared" si="193"/>
        <v>0</v>
      </c>
      <c r="L70" s="30"/>
      <c r="M70" s="88">
        <f t="shared" ref="M70:P71" si="194">M58-H58</f>
        <v>0</v>
      </c>
      <c r="N70" s="88">
        <f t="shared" si="194"/>
        <v>0</v>
      </c>
      <c r="O70" s="88">
        <f t="shared" si="194"/>
        <v>0</v>
      </c>
      <c r="P70" s="88">
        <f t="shared" si="194"/>
        <v>0</v>
      </c>
      <c r="Q70" s="30"/>
      <c r="R70" s="88">
        <f t="shared" ref="R70:U71" si="195">R58-M58</f>
        <v>0</v>
      </c>
      <c r="S70" s="88">
        <f t="shared" si="195"/>
        <v>0</v>
      </c>
      <c r="T70" s="88">
        <f t="shared" si="195"/>
        <v>0</v>
      </c>
      <c r="U70" s="88">
        <f t="shared" si="195"/>
        <v>7</v>
      </c>
      <c r="V70" s="30"/>
      <c r="W70" s="88">
        <f t="shared" ref="W70:Z71" si="196">W58-R58</f>
        <v>7</v>
      </c>
      <c r="X70" s="88">
        <f t="shared" si="196"/>
        <v>7</v>
      </c>
      <c r="Y70" s="88">
        <f t="shared" si="196"/>
        <v>8</v>
      </c>
      <c r="Z70" s="88">
        <f t="shared" si="196"/>
        <v>2</v>
      </c>
      <c r="AA70" s="30"/>
      <c r="AB70" s="88">
        <f t="shared" ref="AB70:AE71" si="197">AB58-W58</f>
        <v>2</v>
      </c>
      <c r="AC70" s="88">
        <f t="shared" si="197"/>
        <v>6</v>
      </c>
      <c r="AD70" s="88">
        <f t="shared" si="197"/>
        <v>3</v>
      </c>
      <c r="AE70" s="88">
        <f t="shared" si="197"/>
        <v>4</v>
      </c>
      <c r="AF70" s="30"/>
      <c r="AG70" s="88">
        <f t="shared" ref="AG70:AJ71" si="198">AG58-AB58</f>
        <v>4</v>
      </c>
      <c r="AH70" s="88">
        <f t="shared" si="198"/>
        <v>3</v>
      </c>
      <c r="AI70" s="88">
        <f t="shared" si="198"/>
        <v>3</v>
      </c>
      <c r="AJ70" s="88">
        <f t="shared" si="198"/>
        <v>5</v>
      </c>
      <c r="AK70" s="30"/>
      <c r="AL70" s="88">
        <f t="shared" ref="AL70:AO71" si="199">AL58-AG58</f>
        <v>6</v>
      </c>
      <c r="AM70" s="88">
        <f t="shared" si="199"/>
        <v>3</v>
      </c>
      <c r="AN70" s="88">
        <f t="shared" si="199"/>
        <v>8</v>
      </c>
      <c r="AO70" s="88">
        <f t="shared" si="199"/>
        <v>6</v>
      </c>
      <c r="AP70" s="30"/>
      <c r="AQ70" s="88">
        <f t="shared" ref="AQ70:AT71" si="200">AQ58-AL58</f>
        <v>5</v>
      </c>
      <c r="AR70" s="88">
        <f t="shared" si="200"/>
        <v>5</v>
      </c>
      <c r="AS70" s="88">
        <f t="shared" si="200"/>
        <v>1</v>
      </c>
      <c r="AT70" s="88">
        <f t="shared" si="200"/>
        <v>8</v>
      </c>
      <c r="AU70" s="30"/>
      <c r="AV70" s="88">
        <f t="shared" ref="AV70:AY71" si="201">AV58-AQ58</f>
        <v>9</v>
      </c>
      <c r="AW70" s="88">
        <f t="shared" si="201"/>
        <v>11</v>
      </c>
      <c r="AX70" s="88">
        <f t="shared" si="201"/>
        <v>13</v>
      </c>
      <c r="AY70" s="88">
        <f t="shared" si="201"/>
        <v>5</v>
      </c>
      <c r="BA70" s="88">
        <f t="shared" ref="BA70:BF71" si="202">BA58-AV58</f>
        <v>4</v>
      </c>
      <c r="BB70" s="88">
        <f t="shared" si="202"/>
        <v>2</v>
      </c>
      <c r="BC70" s="88">
        <f t="shared" si="202"/>
        <v>1</v>
      </c>
      <c r="BD70" s="88">
        <f t="shared" si="202"/>
        <v>-1</v>
      </c>
      <c r="BF70" s="88">
        <f t="shared" si="202"/>
        <v>-1</v>
      </c>
      <c r="BG70">
        <v>-1</v>
      </c>
      <c r="BH70">
        <v>-3</v>
      </c>
      <c r="BI70" s="88">
        <v>-2</v>
      </c>
      <c r="BK70" s="88">
        <v>-2</v>
      </c>
      <c r="BL70" s="88">
        <v>-7</v>
      </c>
      <c r="BM70" s="88">
        <v>-6</v>
      </c>
      <c r="BN70" s="88">
        <v>-6</v>
      </c>
    </row>
    <row r="71" spans="2:66" outlineLevel="1" x14ac:dyDescent="0.35">
      <c r="B71" s="30" t="s">
        <v>243</v>
      </c>
      <c r="C71" s="30">
        <v>1</v>
      </c>
      <c r="D71" s="30">
        <v>1</v>
      </c>
      <c r="E71" s="30">
        <v>1</v>
      </c>
      <c r="F71" s="30">
        <v>1</v>
      </c>
      <c r="G71" s="30"/>
      <c r="H71" s="88">
        <f t="shared" si="193"/>
        <v>1</v>
      </c>
      <c r="I71" s="88">
        <f t="shared" si="193"/>
        <v>3</v>
      </c>
      <c r="J71" s="88">
        <f t="shared" si="193"/>
        <v>4</v>
      </c>
      <c r="K71" s="88">
        <f t="shared" si="193"/>
        <v>9</v>
      </c>
      <c r="L71" s="30"/>
      <c r="M71" s="88">
        <f t="shared" si="194"/>
        <v>19</v>
      </c>
      <c r="N71" s="88">
        <f t="shared" si="194"/>
        <v>24</v>
      </c>
      <c r="O71" s="88">
        <f t="shared" si="194"/>
        <v>34</v>
      </c>
      <c r="P71" s="88">
        <f t="shared" si="194"/>
        <v>44</v>
      </c>
      <c r="Q71" s="30"/>
      <c r="R71" s="88">
        <f t="shared" si="195"/>
        <v>37</v>
      </c>
      <c r="S71" s="88">
        <f t="shared" si="195"/>
        <v>39</v>
      </c>
      <c r="T71" s="88">
        <f t="shared" si="195"/>
        <v>34</v>
      </c>
      <c r="U71" s="88">
        <f t="shared" si="195"/>
        <v>36</v>
      </c>
      <c r="V71" s="30"/>
      <c r="W71" s="88">
        <f t="shared" si="196"/>
        <v>34</v>
      </c>
      <c r="X71" s="88">
        <f t="shared" si="196"/>
        <v>32</v>
      </c>
      <c r="Y71" s="88">
        <f t="shared" si="196"/>
        <v>24</v>
      </c>
      <c r="Z71" s="88">
        <f t="shared" si="196"/>
        <v>10</v>
      </c>
      <c r="AA71" s="30"/>
      <c r="AB71" s="88">
        <f t="shared" si="197"/>
        <v>-92</v>
      </c>
      <c r="AC71" s="88">
        <f t="shared" si="197"/>
        <v>-99</v>
      </c>
      <c r="AD71" s="88">
        <f t="shared" si="197"/>
        <v>-97</v>
      </c>
      <c r="AE71" s="88">
        <f t="shared" si="197"/>
        <v>-101</v>
      </c>
      <c r="AF71" s="30"/>
      <c r="AG71" s="88">
        <f t="shared" si="198"/>
        <v>0</v>
      </c>
      <c r="AH71" s="88">
        <f t="shared" si="198"/>
        <v>0</v>
      </c>
      <c r="AI71" s="88">
        <f t="shared" si="198"/>
        <v>0</v>
      </c>
      <c r="AJ71" s="88">
        <f t="shared" si="198"/>
        <v>0</v>
      </c>
      <c r="AK71" s="30"/>
      <c r="AL71" s="88">
        <f t="shared" si="199"/>
        <v>0</v>
      </c>
      <c r="AM71" s="88">
        <f t="shared" si="199"/>
        <v>0</v>
      </c>
      <c r="AN71" s="88">
        <f t="shared" si="199"/>
        <v>0</v>
      </c>
      <c r="AO71" s="88">
        <f t="shared" si="199"/>
        <v>0</v>
      </c>
      <c r="AP71" s="30"/>
      <c r="AQ71" s="88">
        <f t="shared" si="200"/>
        <v>0</v>
      </c>
      <c r="AR71" s="88">
        <f t="shared" si="200"/>
        <v>0</v>
      </c>
      <c r="AS71" s="88">
        <f t="shared" si="200"/>
        <v>0</v>
      </c>
      <c r="AT71" s="88">
        <f t="shared" si="200"/>
        <v>0</v>
      </c>
      <c r="AU71" s="30"/>
      <c r="AV71" s="88">
        <f t="shared" si="201"/>
        <v>0</v>
      </c>
      <c r="AW71" s="88">
        <f t="shared" si="201"/>
        <v>0</v>
      </c>
      <c r="AX71" s="88">
        <f t="shared" si="201"/>
        <v>0</v>
      </c>
      <c r="AY71" s="88">
        <f t="shared" si="201"/>
        <v>0</v>
      </c>
      <c r="BA71" s="88">
        <f t="shared" si="202"/>
        <v>0</v>
      </c>
      <c r="BB71" s="88">
        <f t="shared" si="202"/>
        <v>0</v>
      </c>
      <c r="BC71" s="88">
        <f t="shared" si="202"/>
        <v>0</v>
      </c>
      <c r="BD71" s="88">
        <f t="shared" si="202"/>
        <v>0</v>
      </c>
      <c r="BF71" s="88">
        <f t="shared" si="202"/>
        <v>0</v>
      </c>
      <c r="BG71">
        <v>0</v>
      </c>
      <c r="BH71">
        <v>0</v>
      </c>
      <c r="BI71" s="88">
        <v>0</v>
      </c>
      <c r="BK71" s="88">
        <v>0</v>
      </c>
      <c r="BL71" s="88">
        <v>0</v>
      </c>
      <c r="BM71" s="88">
        <v>0</v>
      </c>
      <c r="BN71" s="88">
        <v>0</v>
      </c>
    </row>
    <row r="72" spans="2:66" x14ac:dyDescent="0.3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4" spans="2:66" x14ac:dyDescent="0.35">
      <c r="B74" s="30"/>
      <c r="C74" s="103" t="s">
        <v>35</v>
      </c>
      <c r="D74" s="103" t="s">
        <v>36</v>
      </c>
      <c r="E74" s="103" t="s">
        <v>37</v>
      </c>
      <c r="F74" s="103" t="s">
        <v>38</v>
      </c>
      <c r="G74" s="110"/>
      <c r="H74" s="103" t="s">
        <v>39</v>
      </c>
      <c r="I74" s="103" t="s">
        <v>40</v>
      </c>
      <c r="J74" s="103" t="s">
        <v>41</v>
      </c>
      <c r="K74" s="41" t="s">
        <v>42</v>
      </c>
      <c r="L74" s="30"/>
      <c r="M74" s="41" t="s">
        <v>43</v>
      </c>
      <c r="N74" s="41" t="s">
        <v>44</v>
      </c>
      <c r="O74" s="41" t="s">
        <v>45</v>
      </c>
      <c r="P74" s="41" t="s">
        <v>46</v>
      </c>
      <c r="Q74" s="30"/>
      <c r="R74" s="41" t="s">
        <v>47</v>
      </c>
      <c r="S74" s="41" t="s">
        <v>48</v>
      </c>
      <c r="T74" s="41" t="s">
        <v>49</v>
      </c>
      <c r="U74" s="41" t="s">
        <v>50</v>
      </c>
      <c r="V74" s="30"/>
      <c r="W74" s="41" t="s">
        <v>51</v>
      </c>
      <c r="X74" s="41" t="s">
        <v>52</v>
      </c>
      <c r="Y74" s="41" t="s">
        <v>53</v>
      </c>
      <c r="Z74" s="41" t="s">
        <v>54</v>
      </c>
      <c r="AA74" s="40"/>
      <c r="AB74" s="41" t="s">
        <v>55</v>
      </c>
      <c r="AC74" s="41" t="s">
        <v>58</v>
      </c>
      <c r="AD74" s="41" t="s">
        <v>59</v>
      </c>
      <c r="AE74" s="41" t="s">
        <v>60</v>
      </c>
      <c r="AF74" s="40"/>
      <c r="AG74" s="41" t="s">
        <v>61</v>
      </c>
      <c r="AH74" s="41" t="s">
        <v>56</v>
      </c>
      <c r="AI74" s="41" t="s">
        <v>62</v>
      </c>
      <c r="AJ74" s="41" t="s">
        <v>63</v>
      </c>
      <c r="AK74" s="40"/>
      <c r="AL74" s="41" t="s">
        <v>64</v>
      </c>
      <c r="AM74" s="41" t="s">
        <v>65</v>
      </c>
      <c r="AN74" s="41" t="s">
        <v>57</v>
      </c>
      <c r="AO74" s="41" t="s">
        <v>66</v>
      </c>
      <c r="AP74" s="40"/>
      <c r="AQ74" s="41" t="s">
        <v>67</v>
      </c>
      <c r="AR74" s="41" t="s">
        <v>68</v>
      </c>
      <c r="AS74" s="41" t="s">
        <v>69</v>
      </c>
      <c r="AT74" s="41" t="s">
        <v>70</v>
      </c>
      <c r="AU74" s="40"/>
      <c r="AV74" s="41" t="s">
        <v>71</v>
      </c>
      <c r="AW74" s="41" t="s">
        <v>72</v>
      </c>
      <c r="AX74" s="41" t="s">
        <v>73</v>
      </c>
      <c r="AY74" s="41" t="s">
        <v>74</v>
      </c>
      <c r="BA74" s="41" t="s">
        <v>249</v>
      </c>
      <c r="BB74" s="155" t="s">
        <v>252</v>
      </c>
      <c r="BC74" s="103" t="s">
        <v>253</v>
      </c>
      <c r="BD74" s="103" t="s">
        <v>254</v>
      </c>
      <c r="BF74" s="41" t="s">
        <v>258</v>
      </c>
      <c r="BG74" s="103" t="s">
        <v>259</v>
      </c>
      <c r="BH74" s="103" t="s">
        <v>263</v>
      </c>
      <c r="BI74" s="41" t="s">
        <v>271</v>
      </c>
      <c r="BK74" s="41" t="s">
        <v>274</v>
      </c>
      <c r="BL74" s="41" t="s">
        <v>277</v>
      </c>
      <c r="BM74" s="41" t="s">
        <v>279</v>
      </c>
      <c r="BN74" s="41" t="s">
        <v>283</v>
      </c>
    </row>
    <row r="75" spans="2:66" x14ac:dyDescent="0.35">
      <c r="B75" s="4" t="s">
        <v>236</v>
      </c>
      <c r="C75" s="20">
        <v>0.35668789808917195</v>
      </c>
      <c r="D75" s="20">
        <v>0.2774566473988439</v>
      </c>
      <c r="E75" s="20">
        <v>0.29775280898876405</v>
      </c>
      <c r="F75" s="20">
        <v>0.2097560975609756</v>
      </c>
      <c r="G75" s="30"/>
      <c r="H75" s="20">
        <v>0.22065727699530524</v>
      </c>
      <c r="I75" s="20">
        <f t="shared" ref="I75:K77" si="203">I51/D51-1</f>
        <v>0.32579185520361986</v>
      </c>
      <c r="J75" s="20">
        <f t="shared" si="203"/>
        <v>0.28571428571428581</v>
      </c>
      <c r="K75" s="20">
        <f t="shared" si="203"/>
        <v>0.29032258064516125</v>
      </c>
      <c r="L75" s="30"/>
      <c r="M75" s="20">
        <f t="shared" ref="M75:P77" si="204">M51/H51-1</f>
        <v>0.29615384615384621</v>
      </c>
      <c r="N75" s="20">
        <f t="shared" si="204"/>
        <v>0.31399317406143346</v>
      </c>
      <c r="O75" s="20">
        <f t="shared" si="204"/>
        <v>0.29629629629629628</v>
      </c>
      <c r="P75" s="20">
        <f t="shared" si="204"/>
        <v>0.91250000000000009</v>
      </c>
      <c r="Q75" s="30"/>
      <c r="R75" s="20">
        <f t="shared" ref="R75:U77" si="205">R51/M51-1</f>
        <v>0.86943620178041536</v>
      </c>
      <c r="S75" s="20">
        <f t="shared" si="205"/>
        <v>1.0103896103896104</v>
      </c>
      <c r="T75" s="20">
        <f t="shared" si="205"/>
        <v>0.97922077922077921</v>
      </c>
      <c r="U75" s="20">
        <f t="shared" si="205"/>
        <v>0.37418300653594772</v>
      </c>
      <c r="V75" s="30"/>
      <c r="W75" s="20">
        <f t="shared" ref="W75:Z79" si="206">W51/R51-1</f>
        <v>0.3666666666666667</v>
      </c>
      <c r="X75" s="20">
        <f t="shared" si="206"/>
        <v>0.1304909560723515</v>
      </c>
      <c r="Y75" s="20">
        <f t="shared" si="206"/>
        <v>0.16797900262467191</v>
      </c>
      <c r="Z75" s="20">
        <f t="shared" si="206"/>
        <v>9.2746730083234308E-2</v>
      </c>
      <c r="AA75" s="30"/>
      <c r="AB75" s="20">
        <f t="shared" ref="AB75:AE79" si="207">AB51/W51-1</f>
        <v>-4.297328687572588E-2</v>
      </c>
      <c r="AC75" s="20">
        <f t="shared" si="207"/>
        <v>-1.1428571428571455E-2</v>
      </c>
      <c r="AD75" s="20">
        <f t="shared" si="207"/>
        <v>-4.1573033707865137E-2</v>
      </c>
      <c r="AE75" s="20">
        <f t="shared" si="207"/>
        <v>-2.8291621327529937E-2</v>
      </c>
      <c r="AF75" s="30"/>
      <c r="AG75" s="20">
        <f t="shared" ref="AG75:AJ79" si="208">AG51/AB51-1</f>
        <v>0.11165048543689315</v>
      </c>
      <c r="AH75" s="20">
        <f t="shared" si="208"/>
        <v>0.16878612716763008</v>
      </c>
      <c r="AI75" s="20">
        <f t="shared" si="208"/>
        <v>0.18053927315357554</v>
      </c>
      <c r="AJ75" s="20">
        <f t="shared" si="208"/>
        <v>0.20604703247480405</v>
      </c>
      <c r="AK75" s="30"/>
      <c r="AL75" s="20">
        <f t="shared" ref="AL75:AO79" si="209">AL51/AG51-1</f>
        <v>0.20524017467248901</v>
      </c>
      <c r="AM75" s="20">
        <f t="shared" si="209"/>
        <v>0.20375865479723054</v>
      </c>
      <c r="AN75" s="20">
        <f t="shared" si="209"/>
        <v>0.19364448857994043</v>
      </c>
      <c r="AO75" s="20">
        <f t="shared" si="209"/>
        <v>0.22562674094707513</v>
      </c>
      <c r="AP75" s="30"/>
      <c r="AQ75" s="20">
        <f t="shared" ref="AQ75:AT80" si="210">AQ51/AL51-1</f>
        <v>0.20742753623188404</v>
      </c>
      <c r="AR75" s="20">
        <f t="shared" si="210"/>
        <v>0.21774856203779791</v>
      </c>
      <c r="AS75" s="20">
        <f t="shared" si="210"/>
        <v>0.20881863560732117</v>
      </c>
      <c r="AT75" s="20">
        <f t="shared" si="210"/>
        <v>0.14848484848484844</v>
      </c>
      <c r="AU75" s="30"/>
      <c r="AV75" s="20">
        <f t="shared" ref="AV75:AY80" si="211">AV51/AQ51-1</f>
        <v>0.14403600900225055</v>
      </c>
      <c r="AW75" s="20">
        <f t="shared" si="211"/>
        <v>7.5573549257759831E-2</v>
      </c>
      <c r="AX75" s="20">
        <f t="shared" si="211"/>
        <v>8.3275980729525134E-2</v>
      </c>
      <c r="AY75" s="20">
        <f t="shared" si="211"/>
        <v>7.3218997361477633E-2</v>
      </c>
      <c r="BA75" s="20">
        <f t="shared" ref="BA75:BH80" si="212">BA51/AV51-1</f>
        <v>7.6065573770491834E-2</v>
      </c>
      <c r="BB75" s="20">
        <f t="shared" si="212"/>
        <v>5.7716436637390123E-2</v>
      </c>
      <c r="BC75" s="20">
        <f t="shared" si="212"/>
        <v>5.9720457433291019E-2</v>
      </c>
      <c r="BD75" s="20">
        <f t="shared" si="212"/>
        <v>4.6711739397664376E-2</v>
      </c>
      <c r="BF75" s="20">
        <f t="shared" si="212"/>
        <v>1.8281535648994485E-2</v>
      </c>
      <c r="BG75" s="20">
        <f t="shared" si="212"/>
        <v>1.4234875444839812E-2</v>
      </c>
      <c r="BH75" s="20">
        <f t="shared" si="212"/>
        <v>8.9928057553956275E-3</v>
      </c>
      <c r="BI75" s="20">
        <v>2.34879624192601E-2</v>
      </c>
      <c r="BK75" s="20">
        <v>3.4111310592459532E-2</v>
      </c>
      <c r="BL75" s="20">
        <v>2.6900584795321647E-2</v>
      </c>
      <c r="BM75" s="20">
        <v>1.8419489007724277E-2</v>
      </c>
      <c r="BN75" s="20">
        <v>1.2621916236374098E-2</v>
      </c>
    </row>
    <row r="76" spans="2:66" outlineLevel="1" x14ac:dyDescent="0.35">
      <c r="B76" s="52" t="s">
        <v>255</v>
      </c>
      <c r="C76" s="21">
        <v>0.24324324324324326</v>
      </c>
      <c r="D76" s="21">
        <v>0.22033898305084745</v>
      </c>
      <c r="E76" s="21">
        <v>0.24590163934426229</v>
      </c>
      <c r="F76" s="21">
        <v>0.18656716417910449</v>
      </c>
      <c r="G76" s="30"/>
      <c r="H76" s="21">
        <v>0.18840579710144922</v>
      </c>
      <c r="I76" s="21">
        <f t="shared" si="203"/>
        <v>0.17361111111111116</v>
      </c>
      <c r="J76" s="21">
        <f t="shared" si="203"/>
        <v>0.125</v>
      </c>
      <c r="K76" s="21">
        <f t="shared" si="203"/>
        <v>0.13836477987421381</v>
      </c>
      <c r="L76" s="30"/>
      <c r="M76" s="21">
        <f t="shared" si="204"/>
        <v>0.10975609756097571</v>
      </c>
      <c r="N76" s="21">
        <f t="shared" si="204"/>
        <v>0.13017751479289941</v>
      </c>
      <c r="O76" s="21">
        <f t="shared" si="204"/>
        <v>0.14035087719298245</v>
      </c>
      <c r="P76" s="21">
        <f t="shared" si="204"/>
        <v>0.16022099447513805</v>
      </c>
      <c r="Q76" s="30"/>
      <c r="R76" s="21">
        <f t="shared" si="205"/>
        <v>0.18131868131868134</v>
      </c>
      <c r="S76" s="21">
        <f t="shared" si="205"/>
        <v>0.24083769633507845</v>
      </c>
      <c r="T76" s="21">
        <f t="shared" si="205"/>
        <v>0.24615384615384617</v>
      </c>
      <c r="U76" s="21">
        <f t="shared" si="205"/>
        <v>0.23809523809523814</v>
      </c>
      <c r="V76" s="30"/>
      <c r="W76" s="21">
        <f t="shared" si="206"/>
        <v>0.24186046511627901</v>
      </c>
      <c r="X76" s="21">
        <f t="shared" si="206"/>
        <v>0.13080168776371304</v>
      </c>
      <c r="Y76" s="21">
        <f t="shared" si="206"/>
        <v>0.13991769547325106</v>
      </c>
      <c r="Z76" s="21">
        <f t="shared" si="206"/>
        <v>0.10769230769230775</v>
      </c>
      <c r="AA76" s="30"/>
      <c r="AB76" s="21">
        <f t="shared" si="207"/>
        <v>7.4906367041198463E-2</v>
      </c>
      <c r="AC76" s="21">
        <f t="shared" si="207"/>
        <v>9.3283582089552342E-2</v>
      </c>
      <c r="AD76" s="21">
        <f t="shared" si="207"/>
        <v>6.8592057761732939E-2</v>
      </c>
      <c r="AE76" s="21">
        <f t="shared" si="207"/>
        <v>5.555555555555558E-2</v>
      </c>
      <c r="AF76" s="30"/>
      <c r="AG76" s="21">
        <f t="shared" si="208"/>
        <v>8.0139372822299659E-2</v>
      </c>
      <c r="AH76" s="21">
        <f t="shared" si="208"/>
        <v>0.10580204778156999</v>
      </c>
      <c r="AI76" s="21">
        <f t="shared" si="208"/>
        <v>0.11486486486486491</v>
      </c>
      <c r="AJ76" s="21">
        <f t="shared" si="208"/>
        <v>0.13157894736842102</v>
      </c>
      <c r="AK76" s="30"/>
      <c r="AL76" s="21">
        <f t="shared" si="209"/>
        <v>0.11935483870967745</v>
      </c>
      <c r="AM76" s="21">
        <f t="shared" si="209"/>
        <v>0.11111111111111116</v>
      </c>
      <c r="AN76" s="21">
        <f t="shared" si="209"/>
        <v>9.6969696969696928E-2</v>
      </c>
      <c r="AO76" s="21">
        <f t="shared" si="209"/>
        <v>0.12209302325581395</v>
      </c>
      <c r="AP76" s="30"/>
      <c r="AQ76" s="21">
        <f t="shared" si="210"/>
        <v>0.10086455331412103</v>
      </c>
      <c r="AR76" s="21">
        <f t="shared" si="210"/>
        <v>0.13888888888888884</v>
      </c>
      <c r="AS76" s="21">
        <f t="shared" si="210"/>
        <v>0.1408839779005524</v>
      </c>
      <c r="AT76" s="21">
        <f t="shared" si="210"/>
        <v>0.10103626943005173</v>
      </c>
      <c r="AU76" s="30"/>
      <c r="AV76" s="21">
        <f t="shared" si="211"/>
        <v>0.11256544502617793</v>
      </c>
      <c r="AW76" s="21">
        <f t="shared" si="211"/>
        <v>4.6341463414634188E-2</v>
      </c>
      <c r="AX76" s="21">
        <f t="shared" si="211"/>
        <v>5.8111380145278391E-2</v>
      </c>
      <c r="AY76" s="21">
        <f t="shared" si="211"/>
        <v>5.647058823529405E-2</v>
      </c>
      <c r="BA76" s="21">
        <f t="shared" si="212"/>
        <v>5.4117647058823604E-2</v>
      </c>
      <c r="BB76" s="21">
        <f t="shared" si="212"/>
        <v>4.195804195804187E-2</v>
      </c>
      <c r="BC76" s="21">
        <f t="shared" si="212"/>
        <v>2.7459954233409523E-2</v>
      </c>
      <c r="BD76" s="21">
        <f t="shared" si="212"/>
        <v>2.6726057906458767E-2</v>
      </c>
      <c r="BF76" s="21">
        <f t="shared" si="212"/>
        <v>1.5625E-2</v>
      </c>
      <c r="BG76" s="21">
        <f t="shared" si="212"/>
        <v>2.460850111856816E-2</v>
      </c>
      <c r="BH76" s="21">
        <f t="shared" si="212"/>
        <v>1.1135857461024523E-2</v>
      </c>
      <c r="BI76" s="21">
        <v>1.5184381778741818E-2</v>
      </c>
      <c r="BK76" s="21">
        <v>6.59340659340657E-3</v>
      </c>
      <c r="BL76" s="21">
        <v>1.0917030567685559E-2</v>
      </c>
      <c r="BM76" s="21">
        <v>-6.6079295154185536E-3</v>
      </c>
      <c r="BN76" s="21">
        <v>-8.5470085470085166E-3</v>
      </c>
    </row>
    <row r="77" spans="2:66" outlineLevel="1" x14ac:dyDescent="0.35">
      <c r="B77" s="67" t="s">
        <v>30</v>
      </c>
      <c r="C77" s="21">
        <v>0.60869565217391308</v>
      </c>
      <c r="D77" s="21">
        <v>0.38181818181818183</v>
      </c>
      <c r="E77" s="21">
        <v>0.39285714285714285</v>
      </c>
      <c r="F77" s="21">
        <v>0.24285714285714285</v>
      </c>
      <c r="G77" s="30"/>
      <c r="H77" s="21">
        <v>0.27027027027027017</v>
      </c>
      <c r="I77" s="21">
        <f t="shared" si="203"/>
        <v>0.57894736842105265</v>
      </c>
      <c r="J77" s="21">
        <f t="shared" si="203"/>
        <v>0.55128205128205132</v>
      </c>
      <c r="K77" s="21">
        <f t="shared" si="203"/>
        <v>0.47126436781609193</v>
      </c>
      <c r="L77" s="30"/>
      <c r="M77" s="21">
        <f t="shared" si="204"/>
        <v>0.42553191489361697</v>
      </c>
      <c r="N77" s="21">
        <f t="shared" si="204"/>
        <v>0.3833333333333333</v>
      </c>
      <c r="O77" s="21">
        <f t="shared" si="204"/>
        <v>0.24793388429752072</v>
      </c>
      <c r="P77" s="21">
        <f t="shared" si="204"/>
        <v>0.3359375</v>
      </c>
      <c r="Q77" s="30"/>
      <c r="R77" s="21">
        <f t="shared" si="205"/>
        <v>0.32835820895522394</v>
      </c>
      <c r="S77" s="21">
        <f t="shared" si="205"/>
        <v>0.40963855421686746</v>
      </c>
      <c r="T77" s="21">
        <f t="shared" si="205"/>
        <v>0.39735099337748347</v>
      </c>
      <c r="U77" s="21">
        <f t="shared" si="205"/>
        <v>0.33918128654970769</v>
      </c>
      <c r="V77" s="30"/>
      <c r="W77" s="21">
        <f t="shared" si="206"/>
        <v>0.3089887640449438</v>
      </c>
      <c r="X77" s="21">
        <f t="shared" si="206"/>
        <v>1.2820512820512775E-2</v>
      </c>
      <c r="Y77" s="21">
        <f t="shared" si="206"/>
        <v>0.15165876777251186</v>
      </c>
      <c r="Z77" s="21">
        <f t="shared" si="206"/>
        <v>8.7336244541484698E-2</v>
      </c>
      <c r="AA77" s="30"/>
      <c r="AB77" s="21">
        <f t="shared" si="207"/>
        <v>9.0128755364806912E-2</v>
      </c>
      <c r="AC77" s="21">
        <f t="shared" si="207"/>
        <v>0.13080168776371304</v>
      </c>
      <c r="AD77" s="21">
        <f t="shared" si="207"/>
        <v>4.5267489711934061E-2</v>
      </c>
      <c r="AE77" s="21">
        <f t="shared" si="207"/>
        <v>4.8192771084337283E-2</v>
      </c>
      <c r="AF77" s="30"/>
      <c r="AG77" s="21">
        <f t="shared" si="208"/>
        <v>3.5433070866141669E-2</v>
      </c>
      <c r="AH77" s="21">
        <f t="shared" si="208"/>
        <v>9.7014925373134275E-2</v>
      </c>
      <c r="AI77" s="21">
        <f t="shared" si="208"/>
        <v>0.11023622047244097</v>
      </c>
      <c r="AJ77" s="21">
        <f t="shared" si="208"/>
        <v>0.13026819923371646</v>
      </c>
      <c r="AK77" s="30"/>
      <c r="AL77" s="21">
        <f t="shared" si="209"/>
        <v>0.13307984790874516</v>
      </c>
      <c r="AM77" s="21">
        <f t="shared" si="209"/>
        <v>0.13265306122448983</v>
      </c>
      <c r="AN77" s="21">
        <f t="shared" si="209"/>
        <v>0.12056737588652489</v>
      </c>
      <c r="AO77" s="21">
        <f t="shared" si="209"/>
        <v>0.14237288135593218</v>
      </c>
      <c r="AP77" s="30"/>
      <c r="AQ77" s="21">
        <f t="shared" si="210"/>
        <v>0.1174496644295302</v>
      </c>
      <c r="AR77" s="21">
        <f t="shared" si="210"/>
        <v>0.12912912912912922</v>
      </c>
      <c r="AS77" s="21">
        <f t="shared" si="210"/>
        <v>0.12658227848101267</v>
      </c>
      <c r="AT77" s="21">
        <f t="shared" si="210"/>
        <v>8.6053412462907986E-2</v>
      </c>
      <c r="AU77" s="30"/>
      <c r="AV77" s="21">
        <f t="shared" si="211"/>
        <v>8.4084084084084187E-2</v>
      </c>
      <c r="AW77" s="21">
        <f t="shared" si="211"/>
        <v>1.5957446808510634E-2</v>
      </c>
      <c r="AX77" s="21">
        <f t="shared" si="211"/>
        <v>1.6853932584269593E-2</v>
      </c>
      <c r="AY77" s="21">
        <f t="shared" si="211"/>
        <v>1.6393442622950838E-2</v>
      </c>
      <c r="BA77" s="21">
        <f t="shared" si="212"/>
        <v>3.8781163434903121E-2</v>
      </c>
      <c r="BB77" s="21">
        <f t="shared" si="212"/>
        <v>1.5706806282722585E-2</v>
      </c>
      <c r="BC77" s="21">
        <f t="shared" si="212"/>
        <v>3.5911602209944826E-2</v>
      </c>
      <c r="BD77" s="21">
        <f t="shared" si="212"/>
        <v>1.8817204301075252E-2</v>
      </c>
      <c r="BF77" s="21">
        <f t="shared" si="212"/>
        <v>2.666666666666595E-3</v>
      </c>
      <c r="BG77" s="21">
        <f t="shared" si="212"/>
        <v>-5.1546391752577136E-3</v>
      </c>
      <c r="BH77" s="21">
        <f t="shared" si="212"/>
        <v>-5.3333333333333011E-3</v>
      </c>
      <c r="BI77" s="21">
        <v>5.2770448548813409E-3</v>
      </c>
      <c r="BK77" s="21">
        <v>2.6595744680850686E-3</v>
      </c>
      <c r="BL77" s="21">
        <v>-1.0362694300518172E-2</v>
      </c>
      <c r="BM77" s="21">
        <v>-2.9490616621983934E-2</v>
      </c>
      <c r="BN77" s="21">
        <v>-2.0997375328083989E-2</v>
      </c>
    </row>
    <row r="78" spans="2:66" outlineLevel="1" x14ac:dyDescent="0.35">
      <c r="B78" s="30" t="s">
        <v>31</v>
      </c>
      <c r="C78" s="62" t="s">
        <v>206</v>
      </c>
      <c r="D78" s="62" t="s">
        <v>206</v>
      </c>
      <c r="E78" s="62" t="s">
        <v>206</v>
      </c>
      <c r="F78" s="62" t="s">
        <v>206</v>
      </c>
      <c r="G78" s="30"/>
      <c r="H78" s="62" t="s">
        <v>206</v>
      </c>
      <c r="I78" s="62" t="s">
        <v>206</v>
      </c>
      <c r="J78" s="62" t="s">
        <v>206</v>
      </c>
      <c r="K78" s="62" t="s">
        <v>206</v>
      </c>
      <c r="L78" s="30"/>
      <c r="M78" s="62" t="s">
        <v>206</v>
      </c>
      <c r="N78" s="62" t="s">
        <v>206</v>
      </c>
      <c r="O78" s="62" t="s">
        <v>206</v>
      </c>
      <c r="P78" s="62" t="s">
        <v>206</v>
      </c>
      <c r="Q78" s="30"/>
      <c r="R78" s="62" t="s">
        <v>206</v>
      </c>
      <c r="S78" s="62" t="s">
        <v>206</v>
      </c>
      <c r="T78" s="62" t="s">
        <v>206</v>
      </c>
      <c r="U78" s="21">
        <f>U54/P54-1</f>
        <v>0.27215189873417711</v>
      </c>
      <c r="V78" s="30"/>
      <c r="W78" s="21">
        <f t="shared" si="206"/>
        <v>0.31012658227848111</v>
      </c>
      <c r="X78" s="21">
        <f t="shared" si="206"/>
        <v>4.0000000000000036E-2</v>
      </c>
      <c r="Y78" s="21">
        <f t="shared" si="206"/>
        <v>0.10526315789473695</v>
      </c>
      <c r="Z78" s="21">
        <f t="shared" si="206"/>
        <v>7.4626865671641784E-2</v>
      </c>
      <c r="AA78" s="30"/>
      <c r="AB78" s="21">
        <f t="shared" si="207"/>
        <v>4.8309178743961345E-2</v>
      </c>
      <c r="AC78" s="21">
        <f t="shared" si="207"/>
        <v>0.11057692307692313</v>
      </c>
      <c r="AD78" s="21">
        <f t="shared" si="207"/>
        <v>3.8095238095238182E-2</v>
      </c>
      <c r="AE78" s="21">
        <f t="shared" si="207"/>
        <v>2.7777777777777679E-2</v>
      </c>
      <c r="AF78" s="30"/>
      <c r="AG78" s="21">
        <f t="shared" si="208"/>
        <v>3.2258064516129004E-2</v>
      </c>
      <c r="AH78" s="21">
        <f t="shared" si="208"/>
        <v>9.0909090909090828E-2</v>
      </c>
      <c r="AI78" s="21">
        <f t="shared" si="208"/>
        <v>0.11009174311926606</v>
      </c>
      <c r="AJ78" s="21">
        <f t="shared" si="208"/>
        <v>0.16666666666666674</v>
      </c>
      <c r="AK78" s="30"/>
      <c r="AL78" s="21">
        <f t="shared" si="209"/>
        <v>0.1473214285714286</v>
      </c>
      <c r="AM78" s="21">
        <f t="shared" si="209"/>
        <v>0.11507936507936511</v>
      </c>
      <c r="AN78" s="21">
        <f t="shared" si="209"/>
        <v>0.10330578512396693</v>
      </c>
      <c r="AO78" s="21">
        <f t="shared" si="209"/>
        <v>0.12741312741312738</v>
      </c>
      <c r="AP78" s="30"/>
      <c r="AQ78" s="21">
        <f t="shared" si="210"/>
        <v>0.13618677042801552</v>
      </c>
      <c r="AR78" s="21">
        <f t="shared" si="210"/>
        <v>0.15658362989323837</v>
      </c>
      <c r="AS78" s="21">
        <f t="shared" si="210"/>
        <v>0.13108614232209748</v>
      </c>
      <c r="AT78" s="21">
        <f t="shared" si="210"/>
        <v>5.4794520547945202E-2</v>
      </c>
      <c r="AU78" s="30"/>
      <c r="AV78" s="21">
        <f t="shared" si="211"/>
        <v>3.7671232876712368E-2</v>
      </c>
      <c r="AW78" s="21">
        <f t="shared" si="211"/>
        <v>1.538461538461533E-2</v>
      </c>
      <c r="AX78" s="21">
        <f t="shared" si="211"/>
        <v>2.9801324503311299E-2</v>
      </c>
      <c r="AY78" s="21">
        <f t="shared" si="211"/>
        <v>3.5714285714285809E-2</v>
      </c>
      <c r="BA78" s="21">
        <f t="shared" si="212"/>
        <v>6.2706270627062688E-2</v>
      </c>
      <c r="BB78" s="21">
        <f t="shared" si="212"/>
        <v>3.9393939393939315E-2</v>
      </c>
      <c r="BC78" s="21">
        <f t="shared" si="212"/>
        <v>4.8231511254019255E-2</v>
      </c>
      <c r="BD78" s="21">
        <f t="shared" si="212"/>
        <v>3.4482758620689724E-2</v>
      </c>
      <c r="BF78" s="21">
        <f t="shared" si="212"/>
        <v>-3.1055900621117516E-3</v>
      </c>
      <c r="BG78" s="21">
        <f t="shared" si="212"/>
        <v>-1.4577259475218707E-2</v>
      </c>
      <c r="BH78" s="21">
        <f t="shared" si="212"/>
        <v>-6.1349693251533388E-3</v>
      </c>
      <c r="BI78" s="21">
        <v>9.0909090909090384E-3</v>
      </c>
      <c r="BK78" s="21">
        <v>3.4267912772585563E-2</v>
      </c>
      <c r="BL78" s="21">
        <v>-8.8757396449704595E-3</v>
      </c>
      <c r="BM78" s="21">
        <v>6.1728395061728669E-3</v>
      </c>
      <c r="BN78" s="21">
        <v>-3.0030030030030463E-3</v>
      </c>
    </row>
    <row r="79" spans="2:66" outlineLevel="1" x14ac:dyDescent="0.35">
      <c r="B79" s="30" t="s">
        <v>256</v>
      </c>
      <c r="C79" s="62" t="s">
        <v>206</v>
      </c>
      <c r="D79" s="62" t="s">
        <v>206</v>
      </c>
      <c r="E79" s="62" t="s">
        <v>206</v>
      </c>
      <c r="F79" s="62" t="s">
        <v>206</v>
      </c>
      <c r="G79" s="30"/>
      <c r="H79" s="62" t="s">
        <v>206</v>
      </c>
      <c r="I79" s="62" t="s">
        <v>206</v>
      </c>
      <c r="J79" s="62" t="s">
        <v>206</v>
      </c>
      <c r="K79" s="62" t="s">
        <v>206</v>
      </c>
      <c r="L79" s="30"/>
      <c r="M79" s="62" t="s">
        <v>206</v>
      </c>
      <c r="N79" s="62" t="s">
        <v>206</v>
      </c>
      <c r="O79" s="62" t="s">
        <v>206</v>
      </c>
      <c r="P79" s="62" t="s">
        <v>206</v>
      </c>
      <c r="Q79" s="30"/>
      <c r="R79" s="62" t="s">
        <v>206</v>
      </c>
      <c r="S79" s="62" t="s">
        <v>206</v>
      </c>
      <c r="T79" s="62" t="s">
        <v>206</v>
      </c>
      <c r="U79" s="21">
        <f>U55/P55-1</f>
        <v>1.9444444444444446</v>
      </c>
      <c r="V79" s="30"/>
      <c r="W79" s="21">
        <f t="shared" si="206"/>
        <v>1.6190476190476191</v>
      </c>
      <c r="X79" s="21">
        <f t="shared" si="206"/>
        <v>0.55555555555555558</v>
      </c>
      <c r="Y79" s="21">
        <f t="shared" si="206"/>
        <v>0.22222222222222232</v>
      </c>
      <c r="Z79" s="21">
        <f t="shared" si="206"/>
        <v>5.6603773584905648E-2</v>
      </c>
      <c r="AA79" s="30"/>
      <c r="AB79" s="21">
        <f t="shared" si="207"/>
        <v>3.6363636363636376E-2</v>
      </c>
      <c r="AC79" s="21">
        <f t="shared" si="207"/>
        <v>7.1428571428571397E-2</v>
      </c>
      <c r="AD79" s="21">
        <f t="shared" si="207"/>
        <v>0.34545454545454546</v>
      </c>
      <c r="AE79" s="21">
        <f t="shared" si="207"/>
        <v>0.66071428571428581</v>
      </c>
      <c r="AF79" s="30"/>
      <c r="AG79" s="21">
        <f t="shared" si="208"/>
        <v>0.85964912280701755</v>
      </c>
      <c r="AH79" s="21">
        <f t="shared" si="208"/>
        <v>1.0833333333333335</v>
      </c>
      <c r="AI79" s="21">
        <f t="shared" si="208"/>
        <v>0.87837837837837829</v>
      </c>
      <c r="AJ79" s="21">
        <f t="shared" si="208"/>
        <v>0.73118279569892475</v>
      </c>
      <c r="AK79" s="30"/>
      <c r="AL79" s="21">
        <f t="shared" si="209"/>
        <v>0.60377358490566047</v>
      </c>
      <c r="AM79" s="21">
        <f t="shared" si="209"/>
        <v>0.504</v>
      </c>
      <c r="AN79" s="21">
        <f t="shared" si="209"/>
        <v>0.37410071942446033</v>
      </c>
      <c r="AO79" s="21">
        <f t="shared" si="209"/>
        <v>0.36024844720496896</v>
      </c>
      <c r="AP79" s="30"/>
      <c r="AQ79" s="21">
        <f t="shared" si="210"/>
        <v>0.32352941176470584</v>
      </c>
      <c r="AR79" s="21">
        <f t="shared" si="210"/>
        <v>0.29255319148936176</v>
      </c>
      <c r="AS79" s="21">
        <f t="shared" si="210"/>
        <v>0.28795811518324599</v>
      </c>
      <c r="AT79" s="21">
        <f t="shared" si="210"/>
        <v>0.16894977168949765</v>
      </c>
      <c r="AU79" s="30"/>
      <c r="AV79" s="21">
        <f t="shared" si="211"/>
        <v>0.16444444444444439</v>
      </c>
      <c r="AW79" s="21">
        <f t="shared" si="211"/>
        <v>0.10288065843621408</v>
      </c>
      <c r="AX79" s="21">
        <f t="shared" si="211"/>
        <v>0.10162601626016254</v>
      </c>
      <c r="AY79" s="21">
        <f t="shared" si="211"/>
        <v>9.375E-2</v>
      </c>
      <c r="BA79" s="21">
        <f t="shared" si="212"/>
        <v>7.2519083969465603E-2</v>
      </c>
      <c r="BB79" s="21">
        <f t="shared" si="212"/>
        <v>5.9701492537313383E-2</v>
      </c>
      <c r="BC79" s="21">
        <f t="shared" si="212"/>
        <v>6.2730627306273101E-2</v>
      </c>
      <c r="BD79" s="21">
        <f t="shared" si="212"/>
        <v>3.5714285714285809E-2</v>
      </c>
      <c r="BF79" s="21">
        <f t="shared" si="212"/>
        <v>1.4234875444839812E-2</v>
      </c>
      <c r="BG79" s="21">
        <f t="shared" si="212"/>
        <v>1.4084507042253502E-2</v>
      </c>
      <c r="BH79" s="21">
        <f t="shared" si="212"/>
        <v>-1.041666666666663E-2</v>
      </c>
      <c r="BI79" s="21">
        <v>1.379310344827589E-2</v>
      </c>
      <c r="BK79" s="21">
        <v>2.1052631578947434E-2</v>
      </c>
      <c r="BL79" s="21">
        <v>2.0833333333333259E-2</v>
      </c>
      <c r="BM79" s="21">
        <v>2.1052631578947434E-2</v>
      </c>
      <c r="BN79" s="21">
        <v>6.8027210884353817E-3</v>
      </c>
    </row>
    <row r="80" spans="2:66" outlineLevel="1" x14ac:dyDescent="0.35">
      <c r="B80" s="30" t="s">
        <v>257</v>
      </c>
      <c r="C80" s="62" t="s">
        <v>206</v>
      </c>
      <c r="D80" s="62" t="s">
        <v>206</v>
      </c>
      <c r="E80" s="62" t="s">
        <v>206</v>
      </c>
      <c r="F80" s="62" t="s">
        <v>206</v>
      </c>
      <c r="G80" s="30"/>
      <c r="H80" s="62" t="s">
        <v>206</v>
      </c>
      <c r="I80" s="62" t="s">
        <v>206</v>
      </c>
      <c r="J80" s="62" t="s">
        <v>206</v>
      </c>
      <c r="K80" s="62" t="s">
        <v>206</v>
      </c>
      <c r="L80" s="30"/>
      <c r="M80" s="62" t="s">
        <v>206</v>
      </c>
      <c r="N80" s="62" t="s">
        <v>206</v>
      </c>
      <c r="O80" s="62" t="s">
        <v>206</v>
      </c>
      <c r="P80" s="62" t="s">
        <v>206</v>
      </c>
      <c r="Q80" s="30"/>
      <c r="R80" s="62" t="s">
        <v>206</v>
      </c>
      <c r="S80" s="62" t="s">
        <v>206</v>
      </c>
      <c r="T80" s="62" t="s">
        <v>206</v>
      </c>
      <c r="U80" s="62" t="s">
        <v>206</v>
      </c>
      <c r="V80" s="30"/>
      <c r="W80" s="62" t="s">
        <v>206</v>
      </c>
      <c r="X80" s="62" t="s">
        <v>206</v>
      </c>
      <c r="Y80" s="62" t="s">
        <v>206</v>
      </c>
      <c r="Z80" s="62" t="s">
        <v>206</v>
      </c>
      <c r="AA80" s="30"/>
      <c r="AB80" s="62" t="s">
        <v>206</v>
      </c>
      <c r="AC80" s="62" t="s">
        <v>206</v>
      </c>
      <c r="AD80" s="62" t="s">
        <v>206</v>
      </c>
      <c r="AE80" s="62" t="s">
        <v>206</v>
      </c>
      <c r="AF80" s="30"/>
      <c r="AG80" s="62" t="s">
        <v>206</v>
      </c>
      <c r="AH80" s="62" t="s">
        <v>206</v>
      </c>
      <c r="AI80" s="62" t="s">
        <v>206</v>
      </c>
      <c r="AJ80" s="62" t="s">
        <v>206</v>
      </c>
      <c r="AK80" s="30"/>
      <c r="AL80" s="62" t="s">
        <v>206</v>
      </c>
      <c r="AM80" s="62" t="s">
        <v>206</v>
      </c>
      <c r="AN80" s="62" t="s">
        <v>206</v>
      </c>
      <c r="AO80" s="62" t="s">
        <v>206</v>
      </c>
      <c r="AP80" s="30"/>
      <c r="AQ80" s="21">
        <f t="shared" si="210"/>
        <v>4.9230769230769234</v>
      </c>
      <c r="AR80" s="21">
        <f t="shared" si="210"/>
        <v>1.8888888888888888</v>
      </c>
      <c r="AS80" s="21">
        <f t="shared" si="210"/>
        <v>1.5681818181818183</v>
      </c>
      <c r="AT80" s="21">
        <f t="shared" si="210"/>
        <v>1.0806451612903225</v>
      </c>
      <c r="AU80" s="30"/>
      <c r="AV80" s="21">
        <f t="shared" si="211"/>
        <v>0.83116883116883122</v>
      </c>
      <c r="AW80" s="21">
        <f t="shared" si="211"/>
        <v>0.44230769230769229</v>
      </c>
      <c r="AX80" s="21">
        <f t="shared" si="211"/>
        <v>0.38938053097345127</v>
      </c>
      <c r="AY80" s="21">
        <f t="shared" si="211"/>
        <v>0.31782945736434098</v>
      </c>
      <c r="BA80" s="21">
        <f t="shared" si="212"/>
        <v>0.21985815602836878</v>
      </c>
      <c r="BB80" s="21">
        <f t="shared" si="212"/>
        <v>0.19333333333333336</v>
      </c>
      <c r="BC80" s="21">
        <f t="shared" si="212"/>
        <v>0.17834394904458595</v>
      </c>
      <c r="BD80" s="21">
        <f t="shared" si="212"/>
        <v>0.16470588235294126</v>
      </c>
      <c r="BF80" s="21">
        <f t="shared" si="212"/>
        <v>0.15116279069767447</v>
      </c>
      <c r="BG80" s="21">
        <f t="shared" si="212"/>
        <v>0.13966480446927365</v>
      </c>
      <c r="BH80" s="21">
        <f t="shared" si="212"/>
        <v>0.15135135135135136</v>
      </c>
      <c r="BI80" s="21">
        <v>0.17676767676767668</v>
      </c>
      <c r="BK80" s="21">
        <v>0.19191919191919182</v>
      </c>
      <c r="BL80" s="21">
        <v>0.24019607843137258</v>
      </c>
      <c r="BM80" s="21">
        <v>0.2018779342723005</v>
      </c>
      <c r="BN80" s="21">
        <v>0.16738197424892709</v>
      </c>
    </row>
    <row r="81" spans="2:66" outlineLevel="1" x14ac:dyDescent="0.35">
      <c r="B81" s="30" t="s">
        <v>251</v>
      </c>
      <c r="C81" s="62" t="s">
        <v>206</v>
      </c>
      <c r="D81" s="62" t="s">
        <v>206</v>
      </c>
      <c r="E81" s="62" t="s">
        <v>206</v>
      </c>
      <c r="F81" s="62" t="s">
        <v>206</v>
      </c>
      <c r="G81" s="30"/>
      <c r="H81" s="62" t="s">
        <v>206</v>
      </c>
      <c r="I81" s="62" t="s">
        <v>206</v>
      </c>
      <c r="J81" s="62" t="s">
        <v>206</v>
      </c>
      <c r="K81" s="62" t="s">
        <v>206</v>
      </c>
      <c r="L81" s="30"/>
      <c r="M81" s="62" t="s">
        <v>206</v>
      </c>
      <c r="N81" s="62" t="s">
        <v>206</v>
      </c>
      <c r="O81" s="62" t="s">
        <v>206</v>
      </c>
      <c r="P81" s="62" t="s">
        <v>206</v>
      </c>
      <c r="Q81" s="30"/>
      <c r="R81" s="62" t="s">
        <v>206</v>
      </c>
      <c r="S81" s="62" t="s">
        <v>206</v>
      </c>
      <c r="T81" s="62" t="s">
        <v>206</v>
      </c>
      <c r="U81" s="62" t="s">
        <v>206</v>
      </c>
      <c r="V81" s="30"/>
      <c r="W81" s="62" t="s">
        <v>206</v>
      </c>
      <c r="X81" s="62" t="s">
        <v>206</v>
      </c>
      <c r="Y81" s="62" t="s">
        <v>206</v>
      </c>
      <c r="Z81" s="62" t="s">
        <v>206</v>
      </c>
      <c r="AA81" s="30"/>
      <c r="AB81" s="62" t="s">
        <v>206</v>
      </c>
      <c r="AC81" s="62" t="s">
        <v>206</v>
      </c>
      <c r="AD81" s="62" t="s">
        <v>206</v>
      </c>
      <c r="AE81" s="62" t="s">
        <v>206</v>
      </c>
      <c r="AF81" s="30"/>
      <c r="AG81" s="62" t="s">
        <v>206</v>
      </c>
      <c r="AH81" s="62" t="s">
        <v>206</v>
      </c>
      <c r="AI81" s="62" t="s">
        <v>206</v>
      </c>
      <c r="AJ81" s="62" t="s">
        <v>206</v>
      </c>
      <c r="AK81" s="30"/>
      <c r="AL81" s="62" t="s">
        <v>206</v>
      </c>
      <c r="AM81" s="62" t="s">
        <v>206</v>
      </c>
      <c r="AN81" s="62" t="s">
        <v>206</v>
      </c>
      <c r="AO81" s="62" t="s">
        <v>206</v>
      </c>
      <c r="AP81" s="30"/>
      <c r="AQ81" s="62" t="s">
        <v>206</v>
      </c>
      <c r="AR81" s="62" t="s">
        <v>206</v>
      </c>
      <c r="AS81" s="62" t="s">
        <v>206</v>
      </c>
      <c r="AT81" s="62" t="s">
        <v>206</v>
      </c>
      <c r="AU81" s="30"/>
      <c r="AV81" s="62" t="s">
        <v>206</v>
      </c>
      <c r="AW81" s="62" t="s">
        <v>206</v>
      </c>
      <c r="AX81" s="62" t="s">
        <v>206</v>
      </c>
      <c r="AY81" s="62" t="s">
        <v>206</v>
      </c>
      <c r="BA81" s="62" t="s">
        <v>206</v>
      </c>
      <c r="BB81" s="62" t="s">
        <v>206</v>
      </c>
      <c r="BC81" s="62" t="s">
        <v>206</v>
      </c>
      <c r="BD81" s="62" t="s">
        <v>206</v>
      </c>
      <c r="BF81" s="62" t="s">
        <v>206</v>
      </c>
      <c r="BG81" s="62" t="s">
        <v>206</v>
      </c>
      <c r="BH81" s="62" t="s">
        <v>206</v>
      </c>
      <c r="BI81" s="62" t="s">
        <v>206</v>
      </c>
      <c r="BK81" s="62" t="s">
        <v>206</v>
      </c>
      <c r="BL81" s="62" t="s">
        <v>206</v>
      </c>
      <c r="BM81" s="62" t="s">
        <v>206</v>
      </c>
      <c r="BN81" s="62" t="s">
        <v>206</v>
      </c>
    </row>
    <row r="82" spans="2:66" outlineLevel="1" x14ac:dyDescent="0.35">
      <c r="B82" s="30" t="s">
        <v>34</v>
      </c>
      <c r="C82" s="62" t="s">
        <v>206</v>
      </c>
      <c r="D82" s="62" t="s">
        <v>206</v>
      </c>
      <c r="E82" s="62" t="s">
        <v>206</v>
      </c>
      <c r="F82" s="62" t="s">
        <v>206</v>
      </c>
      <c r="G82" s="30"/>
      <c r="H82" s="62" t="s">
        <v>206</v>
      </c>
      <c r="I82" s="62" t="s">
        <v>206</v>
      </c>
      <c r="J82" s="62" t="s">
        <v>206</v>
      </c>
      <c r="K82" s="62" t="s">
        <v>206</v>
      </c>
      <c r="L82" s="30"/>
      <c r="M82" s="62" t="s">
        <v>206</v>
      </c>
      <c r="N82" s="62" t="s">
        <v>206</v>
      </c>
      <c r="O82" s="62" t="s">
        <v>206</v>
      </c>
      <c r="P82" s="62" t="s">
        <v>206</v>
      </c>
      <c r="Q82" s="30"/>
      <c r="R82" s="62" t="s">
        <v>206</v>
      </c>
      <c r="S82" s="62" t="s">
        <v>206</v>
      </c>
      <c r="T82" s="62" t="s">
        <v>206</v>
      </c>
      <c r="U82" s="62" t="s">
        <v>206</v>
      </c>
      <c r="V82" s="30"/>
      <c r="W82" s="62" t="s">
        <v>206</v>
      </c>
      <c r="X82" s="62" t="s">
        <v>206</v>
      </c>
      <c r="Y82" s="62" t="s">
        <v>206</v>
      </c>
      <c r="Z82" s="21">
        <f t="shared" ref="Z82:AJ82" si="213">Z58/U58-1</f>
        <v>0.28571428571428581</v>
      </c>
      <c r="AA82" s="30"/>
      <c r="AB82" s="21">
        <f t="shared" si="213"/>
        <v>0.28571428571428581</v>
      </c>
      <c r="AC82" s="21">
        <f t="shared" si="213"/>
        <v>0.85714285714285721</v>
      </c>
      <c r="AD82" s="21">
        <f t="shared" si="213"/>
        <v>0.375</v>
      </c>
      <c r="AE82" s="21">
        <f t="shared" si="213"/>
        <v>0.44444444444444442</v>
      </c>
      <c r="AF82" s="30"/>
      <c r="AG82" s="21">
        <f t="shared" si="213"/>
        <v>0.44444444444444442</v>
      </c>
      <c r="AH82" s="21">
        <f t="shared" si="213"/>
        <v>0.23076923076923084</v>
      </c>
      <c r="AI82" s="21">
        <f t="shared" si="213"/>
        <v>0.27272727272727271</v>
      </c>
      <c r="AJ82" s="21">
        <f t="shared" si="213"/>
        <v>0.38461538461538458</v>
      </c>
      <c r="AK82" s="30"/>
      <c r="AL82" s="21">
        <f t="shared" ref="AL82:AO82" si="214">AL58/AG58-1</f>
        <v>0.46153846153846145</v>
      </c>
      <c r="AM82" s="21">
        <f t="shared" si="214"/>
        <v>0.1875</v>
      </c>
      <c r="AN82" s="21">
        <f t="shared" si="214"/>
        <v>0.5714285714285714</v>
      </c>
      <c r="AO82" s="21">
        <f t="shared" si="214"/>
        <v>0.33333333333333326</v>
      </c>
      <c r="AP82" s="30"/>
      <c r="AQ82" s="21">
        <f t="shared" ref="AQ82" si="215">AQ58/AL58-1</f>
        <v>0.26315789473684204</v>
      </c>
      <c r="AR82" s="21">
        <f t="shared" ref="AR82:AT82" si="216">AR58/AM58-1</f>
        <v>0.26315789473684204</v>
      </c>
      <c r="AS82" s="21">
        <f t="shared" si="216"/>
        <v>4.5454545454545414E-2</v>
      </c>
      <c r="AT82" s="21">
        <f t="shared" si="216"/>
        <v>0.33333333333333326</v>
      </c>
      <c r="AU82" s="30"/>
      <c r="AV82" s="21">
        <f t="shared" ref="AV82" si="217">AV58/AQ58-1</f>
        <v>0.375</v>
      </c>
      <c r="AW82" s="21">
        <f t="shared" ref="AW82:AY82" si="218">AW58/AR58-1</f>
        <v>0.45833333333333326</v>
      </c>
      <c r="AX82" s="21">
        <f t="shared" si="218"/>
        <v>0.56521739130434789</v>
      </c>
      <c r="AY82" s="21">
        <f t="shared" si="218"/>
        <v>0.15625</v>
      </c>
      <c r="BA82" s="21">
        <f t="shared" ref="BA82:BH82" si="219">BA58/AV58-1</f>
        <v>0.1212121212121211</v>
      </c>
      <c r="BB82" s="21">
        <f t="shared" si="219"/>
        <v>5.7142857142857162E-2</v>
      </c>
      <c r="BC82" s="21">
        <f t="shared" si="219"/>
        <v>2.7777777777777679E-2</v>
      </c>
      <c r="BD82" s="21">
        <f t="shared" si="219"/>
        <v>-2.7027027027026973E-2</v>
      </c>
      <c r="BF82" s="21">
        <f t="shared" si="219"/>
        <v>-2.7027027027026973E-2</v>
      </c>
      <c r="BG82" s="21">
        <f t="shared" si="219"/>
        <v>-2.7027027027026973E-2</v>
      </c>
      <c r="BH82" s="21">
        <f t="shared" si="219"/>
        <v>-8.108108108108103E-2</v>
      </c>
      <c r="BI82" s="21">
        <v>-5.555555555555558E-2</v>
      </c>
      <c r="BK82" s="21">
        <v>-5.555555555555558E-2</v>
      </c>
      <c r="BL82" s="21">
        <v>-0.19444444444444442</v>
      </c>
      <c r="BM82" s="21">
        <v>-0.17647058823529416</v>
      </c>
      <c r="BN82" s="21">
        <v>-0.17647058823529416</v>
      </c>
    </row>
    <row r="83" spans="2:66" outlineLevel="1" x14ac:dyDescent="0.35">
      <c r="B83" s="30" t="s">
        <v>243</v>
      </c>
      <c r="C83" s="62" t="s">
        <v>206</v>
      </c>
      <c r="D83" s="62" t="s">
        <v>206</v>
      </c>
      <c r="E83" s="62" t="s">
        <v>206</v>
      </c>
      <c r="F83" s="21">
        <v>1</v>
      </c>
      <c r="G83" s="30"/>
      <c r="H83" s="21">
        <v>1</v>
      </c>
      <c r="I83" s="21">
        <f>I59/D59-1</f>
        <v>3</v>
      </c>
      <c r="J83" s="21">
        <f>J59/E59-1</f>
        <v>4</v>
      </c>
      <c r="K83" s="21">
        <f>K59/F59-1</f>
        <v>4.5</v>
      </c>
      <c r="L83" s="30"/>
      <c r="M83" s="21">
        <f>M59/H59-1</f>
        <v>9.5</v>
      </c>
      <c r="N83" s="21">
        <f>N59/I59-1</f>
        <v>6</v>
      </c>
      <c r="O83" s="21">
        <f>O59/J59-1</f>
        <v>6.8</v>
      </c>
      <c r="P83" s="21">
        <f>P59/K59-1</f>
        <v>4</v>
      </c>
      <c r="Q83" s="30"/>
      <c r="R83" s="21">
        <f>R59/M59-1</f>
        <v>1.7619047619047619</v>
      </c>
      <c r="S83" s="21">
        <f>S59/N59-1</f>
        <v>1.3928571428571428</v>
      </c>
      <c r="T83" s="21">
        <f>T59/O59-1</f>
        <v>0.87179487179487181</v>
      </c>
      <c r="U83" s="21">
        <f>U59/P59-1</f>
        <v>0.65454545454545454</v>
      </c>
      <c r="V83" s="30"/>
      <c r="W83" s="21">
        <f>W59/R59-1</f>
        <v>0.5862068965517242</v>
      </c>
      <c r="X83" s="21">
        <f>X59/S59-1</f>
        <v>0.47761194029850751</v>
      </c>
      <c r="Y83" s="21">
        <f>Y59/T59-1</f>
        <v>0.32876712328767121</v>
      </c>
      <c r="Z83" s="21">
        <f>Z59/U59-1</f>
        <v>0.10989010989010994</v>
      </c>
      <c r="AA83" s="30"/>
      <c r="AB83" s="21">
        <f>AB59/W59-1</f>
        <v>-1</v>
      </c>
      <c r="AC83" s="21">
        <f>AC59/X59-1</f>
        <v>-1</v>
      </c>
      <c r="AD83" s="21">
        <f>AD59/Y59-1</f>
        <v>-1</v>
      </c>
      <c r="AE83" s="21">
        <f>AE59/Z59-1</f>
        <v>-1</v>
      </c>
      <c r="AF83" s="30"/>
      <c r="AG83" s="62" t="s">
        <v>206</v>
      </c>
      <c r="AH83" s="62" t="s">
        <v>206</v>
      </c>
      <c r="AI83" s="62" t="s">
        <v>206</v>
      </c>
      <c r="AJ83" s="62" t="s">
        <v>206</v>
      </c>
      <c r="AK83" s="30"/>
      <c r="AL83" s="62" t="s">
        <v>206</v>
      </c>
      <c r="AM83" s="62" t="s">
        <v>206</v>
      </c>
      <c r="AN83" s="62" t="s">
        <v>206</v>
      </c>
      <c r="AO83" s="62" t="s">
        <v>206</v>
      </c>
      <c r="AP83" s="30"/>
      <c r="AQ83" s="62" t="s">
        <v>206</v>
      </c>
      <c r="AR83" s="62" t="s">
        <v>206</v>
      </c>
      <c r="AS83" s="62" t="s">
        <v>206</v>
      </c>
      <c r="AT83" s="62" t="s">
        <v>206</v>
      </c>
      <c r="AU83" s="30"/>
      <c r="AV83" s="62" t="s">
        <v>206</v>
      </c>
      <c r="AW83" s="62" t="s">
        <v>206</v>
      </c>
      <c r="AX83" s="62" t="s">
        <v>206</v>
      </c>
      <c r="AY83" s="62" t="s">
        <v>206</v>
      </c>
      <c r="BA83" s="62" t="s">
        <v>206</v>
      </c>
      <c r="BB83" s="62" t="s">
        <v>206</v>
      </c>
      <c r="BC83" s="62" t="s">
        <v>206</v>
      </c>
      <c r="BD83" s="62" t="s">
        <v>206</v>
      </c>
      <c r="BF83" s="62" t="s">
        <v>206</v>
      </c>
      <c r="BG83" s="62" t="s">
        <v>206</v>
      </c>
      <c r="BH83" s="62" t="s">
        <v>206</v>
      </c>
      <c r="BI83" s="62" t="s">
        <v>206</v>
      </c>
      <c r="BK83" s="62" t="s">
        <v>206</v>
      </c>
      <c r="BL83" s="62" t="s">
        <v>206</v>
      </c>
      <c r="BM83" s="62" t="s">
        <v>206</v>
      </c>
      <c r="BN83" s="62" t="s">
        <v>206</v>
      </c>
    </row>
    <row r="84" spans="2:66" x14ac:dyDescent="0.3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</row>
    <row r="85" spans="2:66" x14ac:dyDescent="0.3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</row>
    <row r="86" spans="2:66" x14ac:dyDescent="0.35">
      <c r="B86" s="30"/>
      <c r="C86" s="103" t="s">
        <v>35</v>
      </c>
      <c r="D86" s="103" t="s">
        <v>36</v>
      </c>
      <c r="E86" s="103" t="s">
        <v>37</v>
      </c>
      <c r="F86" s="103" t="s">
        <v>38</v>
      </c>
      <c r="G86" s="110"/>
      <c r="H86" s="103" t="s">
        <v>39</v>
      </c>
      <c r="I86" s="103" t="s">
        <v>40</v>
      </c>
      <c r="J86" s="103" t="s">
        <v>41</v>
      </c>
      <c r="K86" s="103" t="s">
        <v>42</v>
      </c>
      <c r="L86" s="30"/>
      <c r="M86" s="41" t="s">
        <v>43</v>
      </c>
      <c r="N86" s="41" t="s">
        <v>44</v>
      </c>
      <c r="O86" s="41" t="s">
        <v>45</v>
      </c>
      <c r="P86" s="41" t="s">
        <v>46</v>
      </c>
      <c r="Q86" s="30"/>
      <c r="R86" s="41" t="s">
        <v>47</v>
      </c>
      <c r="S86" s="41" t="s">
        <v>48</v>
      </c>
      <c r="T86" s="41" t="s">
        <v>49</v>
      </c>
      <c r="U86" s="41" t="s">
        <v>50</v>
      </c>
      <c r="V86" s="30"/>
      <c r="W86" s="41" t="s">
        <v>51</v>
      </c>
      <c r="X86" s="41" t="s">
        <v>52</v>
      </c>
      <c r="Y86" s="41" t="s">
        <v>53</v>
      </c>
      <c r="Z86" s="41" t="s">
        <v>54</v>
      </c>
      <c r="AA86" s="40"/>
      <c r="AB86" s="41" t="s">
        <v>55</v>
      </c>
      <c r="AC86" s="41" t="s">
        <v>58</v>
      </c>
      <c r="AD86" s="41" t="s">
        <v>59</v>
      </c>
      <c r="AE86" s="41" t="s">
        <v>60</v>
      </c>
      <c r="AF86" s="40"/>
      <c r="AG86" s="41" t="s">
        <v>61</v>
      </c>
      <c r="AH86" s="41" t="s">
        <v>56</v>
      </c>
      <c r="AI86" s="41" t="s">
        <v>62</v>
      </c>
      <c r="AJ86" s="41" t="s">
        <v>63</v>
      </c>
      <c r="AK86" s="40"/>
      <c r="AL86" s="41" t="s">
        <v>64</v>
      </c>
      <c r="AM86" s="41" t="s">
        <v>65</v>
      </c>
      <c r="AN86" s="41" t="s">
        <v>57</v>
      </c>
      <c r="AO86" s="41" t="s">
        <v>66</v>
      </c>
      <c r="AP86" s="40"/>
      <c r="AQ86" s="41" t="s">
        <v>67</v>
      </c>
      <c r="AR86" s="41" t="s">
        <v>68</v>
      </c>
      <c r="AS86" s="41" t="s">
        <v>69</v>
      </c>
      <c r="AT86" s="41" t="s">
        <v>70</v>
      </c>
      <c r="AU86" s="40"/>
      <c r="AV86" s="41" t="s">
        <v>71</v>
      </c>
      <c r="AW86" s="41" t="s">
        <v>72</v>
      </c>
      <c r="AX86" s="41" t="s">
        <v>73</v>
      </c>
      <c r="AY86" s="41" t="s">
        <v>74</v>
      </c>
      <c r="BA86" s="41" t="s">
        <v>249</v>
      </c>
      <c r="BB86" s="155" t="s">
        <v>252</v>
      </c>
      <c r="BC86" s="103" t="s">
        <v>253</v>
      </c>
      <c r="BD86" s="103" t="s">
        <v>254</v>
      </c>
      <c r="BF86" s="41" t="s">
        <v>258</v>
      </c>
      <c r="BG86" s="103" t="s">
        <v>259</v>
      </c>
      <c r="BH86" s="103" t="s">
        <v>263</v>
      </c>
      <c r="BI86" s="41" t="s">
        <v>271</v>
      </c>
      <c r="BK86" s="41" t="s">
        <v>274</v>
      </c>
      <c r="BL86" s="41" t="s">
        <v>277</v>
      </c>
      <c r="BM86" s="41" t="s">
        <v>279</v>
      </c>
      <c r="BN86" s="41" t="s">
        <v>283</v>
      </c>
    </row>
    <row r="87" spans="2:66" x14ac:dyDescent="0.35">
      <c r="B87" s="4" t="s">
        <v>210</v>
      </c>
      <c r="C87" s="8">
        <f>SUM(C88:C95)</f>
        <v>1</v>
      </c>
      <c r="D87" s="8">
        <f>SUM(D88:D95)</f>
        <v>1</v>
      </c>
      <c r="E87" s="8">
        <f>SUM(E88:E95)</f>
        <v>1</v>
      </c>
      <c r="F87" s="8">
        <f>SUM(F88:F95)</f>
        <v>1</v>
      </c>
      <c r="G87" s="30"/>
      <c r="H87" s="8">
        <f>SUM(H88:H95)</f>
        <v>1</v>
      </c>
      <c r="I87" s="8">
        <f>SUM(I88:I95)</f>
        <v>1</v>
      </c>
      <c r="J87" s="8">
        <f>SUM(J88:J95)</f>
        <v>1</v>
      </c>
      <c r="K87" s="8">
        <f>SUM(K88:K95)</f>
        <v>1</v>
      </c>
      <c r="L87" s="30"/>
      <c r="M87" s="8">
        <f>SUM(M88:M95)</f>
        <v>1</v>
      </c>
      <c r="N87" s="8">
        <f>SUM(N88:N95)</f>
        <v>1</v>
      </c>
      <c r="O87" s="8">
        <f>SUM(O88:O95)</f>
        <v>1</v>
      </c>
      <c r="P87" s="8">
        <f>SUM(P88:P95)</f>
        <v>1</v>
      </c>
      <c r="Q87" s="30"/>
      <c r="R87" s="8">
        <f>SUM(R88:R95)</f>
        <v>1</v>
      </c>
      <c r="S87" s="8">
        <f>SUM(S88:S95)</f>
        <v>0.99999999999999989</v>
      </c>
      <c r="T87" s="8">
        <f>SUM(T88:T95)</f>
        <v>1</v>
      </c>
      <c r="U87" s="8">
        <f>SUM(U88:U95)</f>
        <v>1</v>
      </c>
      <c r="V87" s="30"/>
      <c r="W87" s="8">
        <f>SUM(W88:W95)</f>
        <v>1</v>
      </c>
      <c r="X87" s="8">
        <f>SUM(X88:X95)</f>
        <v>1.0000000000000002</v>
      </c>
      <c r="Y87" s="8">
        <f>SUM(Y88:Y95)</f>
        <v>1.0000000000000002</v>
      </c>
      <c r="Z87" s="8">
        <f>SUM(Z88:Z95)</f>
        <v>1</v>
      </c>
      <c r="AA87" s="30"/>
      <c r="AB87" s="8">
        <f>SUM(AB88:AB95)</f>
        <v>1</v>
      </c>
      <c r="AC87" s="8">
        <f>SUM(AC88:AC95)</f>
        <v>1</v>
      </c>
      <c r="AD87" s="8">
        <f>SUM(AD88:AD95)</f>
        <v>1</v>
      </c>
      <c r="AE87" s="8">
        <f>SUM(AE88:AE95)</f>
        <v>0.99999999999999989</v>
      </c>
      <c r="AF87" s="30"/>
      <c r="AG87" s="8">
        <f>SUM(AG88:AG95)</f>
        <v>1</v>
      </c>
      <c r="AH87" s="8">
        <f>SUM(AH88:AH95)</f>
        <v>0.99999999999999989</v>
      </c>
      <c r="AI87" s="8">
        <f>SUM(AI88:AI95)</f>
        <v>1</v>
      </c>
      <c r="AJ87" s="8">
        <f>SUM(AJ88:AJ95)</f>
        <v>1</v>
      </c>
      <c r="AK87" s="30"/>
      <c r="AL87" s="8">
        <f>SUM(AL88:AL95)</f>
        <v>1</v>
      </c>
      <c r="AM87" s="8">
        <f>SUM(AM88:AM95)</f>
        <v>1</v>
      </c>
      <c r="AN87" s="8">
        <f>SUM(AN88:AN95)</f>
        <v>0.99999999999999989</v>
      </c>
      <c r="AO87" s="8">
        <f>SUM(AO88:AO95)</f>
        <v>1</v>
      </c>
      <c r="AP87" s="30"/>
      <c r="AQ87" s="8">
        <f>SUM(AQ88:AQ95)</f>
        <v>1</v>
      </c>
      <c r="AR87" s="8">
        <f>SUM(AR88:AR95)</f>
        <v>1</v>
      </c>
      <c r="AS87" s="8">
        <f>SUM(AS88:AS95)</f>
        <v>1</v>
      </c>
      <c r="AT87" s="8">
        <f>SUM(AT88:AT95)</f>
        <v>0.99999999999999989</v>
      </c>
      <c r="AU87" s="30"/>
      <c r="AV87" s="8">
        <f>SUM(AV88:AV95)</f>
        <v>1</v>
      </c>
      <c r="AW87" s="8">
        <f>SUM(AW88:AW95)</f>
        <v>1</v>
      </c>
      <c r="AX87" s="8">
        <f>SUM(AX88:AX95)</f>
        <v>1</v>
      </c>
      <c r="AY87" s="8">
        <f>SUM(AY88:AY95)</f>
        <v>1</v>
      </c>
      <c r="BA87" s="8">
        <f>SUM(BA88:BA95)</f>
        <v>1</v>
      </c>
      <c r="BB87" s="8">
        <f>SUM(BB88:BB95)</f>
        <v>1.0000000000000002</v>
      </c>
      <c r="BC87" s="8">
        <f>SUM(BC88:BC95)</f>
        <v>0.99999999999999989</v>
      </c>
      <c r="BD87" s="8">
        <f>SUM(BD88:BD95)</f>
        <v>1</v>
      </c>
      <c r="BF87" s="8">
        <f>SUM(BF88:BF95)</f>
        <v>1</v>
      </c>
      <c r="BG87" s="8">
        <f>SUM(BG88:BG95)</f>
        <v>1</v>
      </c>
      <c r="BH87" s="8">
        <f>SUM(BH88:BH95)</f>
        <v>1</v>
      </c>
      <c r="BI87" s="8">
        <v>1</v>
      </c>
      <c r="BK87" s="8">
        <v>1</v>
      </c>
      <c r="BL87" s="8">
        <v>0.99999999999999989</v>
      </c>
      <c r="BM87" s="8">
        <v>1</v>
      </c>
      <c r="BN87" s="8">
        <v>1</v>
      </c>
    </row>
    <row r="88" spans="2:66" outlineLevel="1" x14ac:dyDescent="0.35">
      <c r="B88" s="52" t="s">
        <v>255</v>
      </c>
      <c r="C88" s="70">
        <f t="shared" ref="C88:C95" si="220">C52/C$51</f>
        <v>0.647887323943662</v>
      </c>
      <c r="D88" s="70">
        <f t="shared" ref="D88:F88" si="221">D52/D$51</f>
        <v>0.65158371040723984</v>
      </c>
      <c r="E88" s="70">
        <f t="shared" si="221"/>
        <v>0.65800865800865804</v>
      </c>
      <c r="F88" s="70">
        <f t="shared" si="221"/>
        <v>0.6411290322580645</v>
      </c>
      <c r="G88" s="30"/>
      <c r="H88" s="70">
        <f>H52/H$51</f>
        <v>0.63076923076923075</v>
      </c>
      <c r="I88" s="70">
        <f t="shared" ref="I88:K88" si="222">I52/I$51</f>
        <v>0.57679180887372017</v>
      </c>
      <c r="J88" s="70">
        <f t="shared" si="222"/>
        <v>0.5757575757575758</v>
      </c>
      <c r="K88" s="70">
        <f t="shared" si="222"/>
        <v>0.56562500000000004</v>
      </c>
      <c r="L88" s="30"/>
      <c r="M88" s="70">
        <f>M52/M$51</f>
        <v>0.5400593471810089</v>
      </c>
      <c r="N88" s="70">
        <f t="shared" ref="N88:P88" si="223">N52/N$51</f>
        <v>0.4961038961038961</v>
      </c>
      <c r="O88" s="70">
        <f t="shared" si="223"/>
        <v>0.50649350649350644</v>
      </c>
      <c r="P88" s="70">
        <f t="shared" si="223"/>
        <v>0.34313725490196079</v>
      </c>
      <c r="Q88" s="30"/>
      <c r="R88" s="70">
        <f>R52/R$51</f>
        <v>0.34126984126984128</v>
      </c>
      <c r="S88" s="70">
        <f t="shared" ref="S88:U88" si="224">S52/S$51</f>
        <v>0.30620155038759689</v>
      </c>
      <c r="T88" s="70">
        <f t="shared" si="224"/>
        <v>0.31889763779527558</v>
      </c>
      <c r="U88" s="70">
        <f t="shared" si="224"/>
        <v>0.30915576694411417</v>
      </c>
      <c r="V88" s="30"/>
      <c r="W88" s="70">
        <f>W52/W$51</f>
        <v>0.31010452961672474</v>
      </c>
      <c r="X88" s="70">
        <f t="shared" ref="X88:Z88" si="225">X52/X$51</f>
        <v>0.30628571428571427</v>
      </c>
      <c r="Y88" s="70">
        <f t="shared" si="225"/>
        <v>0.31123595505617979</v>
      </c>
      <c r="Z88" s="70">
        <f t="shared" si="225"/>
        <v>0.31338411316648529</v>
      </c>
      <c r="AA88" s="30"/>
      <c r="AB88" s="70">
        <f>AB52/AB$51</f>
        <v>0.34830097087378642</v>
      </c>
      <c r="AC88" s="70">
        <f t="shared" ref="AC88:AE88" si="226">AC52/AC$51</f>
        <v>0.33872832369942196</v>
      </c>
      <c r="AD88" s="70">
        <f t="shared" si="226"/>
        <v>0.34701055099648298</v>
      </c>
      <c r="AE88" s="70">
        <f t="shared" si="226"/>
        <v>0.34042553191489361</v>
      </c>
      <c r="AF88" s="30"/>
      <c r="AG88" s="70">
        <f>AG52/AG$51</f>
        <v>0.33842794759825329</v>
      </c>
      <c r="AH88" s="70">
        <f t="shared" ref="AH88:AJ88" si="227">AH52/AH$51</f>
        <v>0.32047477744807124</v>
      </c>
      <c r="AI88" s="70">
        <f t="shared" si="227"/>
        <v>0.32770605759682225</v>
      </c>
      <c r="AJ88" s="70">
        <f t="shared" si="227"/>
        <v>0.31940575673166205</v>
      </c>
      <c r="AK88" s="30"/>
      <c r="AL88" s="70">
        <f>AL52/AL$51</f>
        <v>0.31431159420289856</v>
      </c>
      <c r="AM88" s="70">
        <f t="shared" ref="AM88:AO88" si="228">AM52/AM$51</f>
        <v>0.29580936729663104</v>
      </c>
      <c r="AN88" s="70">
        <f t="shared" si="228"/>
        <v>0.30116472545757073</v>
      </c>
      <c r="AO88" s="70">
        <f t="shared" si="228"/>
        <v>0.29242424242424242</v>
      </c>
      <c r="AP88" s="30"/>
      <c r="AQ88" s="70">
        <f>AQ52/AQ$51</f>
        <v>0.28657164291072768</v>
      </c>
      <c r="AR88" s="70">
        <f t="shared" ref="AR88:AT88" si="229">AR52/AR$51</f>
        <v>0.2766531713900135</v>
      </c>
      <c r="AS88" s="70">
        <f t="shared" si="229"/>
        <v>0.2842395044735031</v>
      </c>
      <c r="AT88" s="70">
        <f t="shared" si="229"/>
        <v>0.28034300791556727</v>
      </c>
      <c r="AU88" s="30"/>
      <c r="AV88" s="70">
        <f>AV52/AV$51</f>
        <v>0.27868852459016391</v>
      </c>
      <c r="AW88" s="70">
        <f t="shared" ref="AW88:AX88" si="230">AW52/AW$51</f>
        <v>0.26913425345043912</v>
      </c>
      <c r="AX88" s="70">
        <f t="shared" si="230"/>
        <v>0.27763659466327828</v>
      </c>
      <c r="AY88" s="70">
        <f t="shared" ref="AY88" si="231">AY52/AY$51</f>
        <v>0.27596803933620162</v>
      </c>
      <c r="BA88" s="70">
        <f>BA52/BA$51</f>
        <v>0.27300426569165143</v>
      </c>
      <c r="BB88" s="70">
        <f>BB52/BB$51</f>
        <v>0.26512455516014233</v>
      </c>
      <c r="BC88" s="70">
        <f>BC52/BC$51</f>
        <v>0.26918465227817745</v>
      </c>
      <c r="BD88" s="70">
        <f>BD52/BD$51</f>
        <v>0.27069876688197297</v>
      </c>
      <c r="BF88" s="70">
        <f>BF52/BF$51</f>
        <v>0.2722920406941951</v>
      </c>
      <c r="BG88" s="70">
        <f>BG52/BG$51</f>
        <v>0.26783625730994154</v>
      </c>
      <c r="BH88" s="70">
        <f>BH52/BH$51</f>
        <v>0.26975638740344621</v>
      </c>
      <c r="BI88" s="70">
        <v>0.26850258175559383</v>
      </c>
      <c r="BK88" s="70">
        <v>0.26504629629629628</v>
      </c>
      <c r="BL88" s="70">
        <v>0.26366742596810933</v>
      </c>
      <c r="BM88" s="70">
        <v>0.26312718786464412</v>
      </c>
      <c r="BN88" s="70">
        <v>0.26288951841359776</v>
      </c>
    </row>
    <row r="89" spans="2:66" outlineLevel="1" x14ac:dyDescent="0.35">
      <c r="B89" s="67" t="s">
        <v>30</v>
      </c>
      <c r="C89" s="70">
        <f t="shared" si="220"/>
        <v>0.34741784037558687</v>
      </c>
      <c r="D89" s="70">
        <f t="shared" ref="D89:F95" si="232">D53/D$51</f>
        <v>0.34389140271493213</v>
      </c>
      <c r="E89" s="70">
        <f t="shared" si="232"/>
        <v>0.33766233766233766</v>
      </c>
      <c r="F89" s="70">
        <f t="shared" si="232"/>
        <v>0.35080645161290325</v>
      </c>
      <c r="G89" s="30"/>
      <c r="H89" s="70">
        <f t="shared" ref="H89:K89" si="233">H53/H$51</f>
        <v>0.36153846153846153</v>
      </c>
      <c r="I89" s="70">
        <f t="shared" si="233"/>
        <v>0.40955631399317405</v>
      </c>
      <c r="J89" s="70">
        <f t="shared" si="233"/>
        <v>0.40740740740740738</v>
      </c>
      <c r="K89" s="70">
        <f t="shared" si="233"/>
        <v>0.4</v>
      </c>
      <c r="L89" s="30"/>
      <c r="M89" s="70">
        <f t="shared" ref="M89:P89" si="234">M53/M$51</f>
        <v>0.39762611275964393</v>
      </c>
      <c r="N89" s="70">
        <f t="shared" si="234"/>
        <v>0.43116883116883115</v>
      </c>
      <c r="O89" s="70">
        <f t="shared" si="234"/>
        <v>0.39220779220779223</v>
      </c>
      <c r="P89" s="70">
        <f t="shared" si="234"/>
        <v>0.27941176470588236</v>
      </c>
      <c r="Q89" s="30"/>
      <c r="R89" s="70">
        <f t="shared" ref="R89:U89" si="235">R53/R$51</f>
        <v>0.28253968253968254</v>
      </c>
      <c r="S89" s="70">
        <f t="shared" si="235"/>
        <v>0.30232558139534882</v>
      </c>
      <c r="T89" s="70">
        <f t="shared" si="235"/>
        <v>0.2769028871391076</v>
      </c>
      <c r="U89" s="70">
        <f t="shared" si="235"/>
        <v>0.27229488703923899</v>
      </c>
      <c r="V89" s="30"/>
      <c r="W89" s="70">
        <f t="shared" ref="W89:Z89" si="236">W53/W$51</f>
        <v>0.27061556329849012</v>
      </c>
      <c r="X89" s="70">
        <f t="shared" si="236"/>
        <v>0.27085714285714285</v>
      </c>
      <c r="Y89" s="70">
        <f t="shared" si="236"/>
        <v>0.27303370786516856</v>
      </c>
      <c r="Z89" s="70">
        <f t="shared" si="236"/>
        <v>0.27094668117519044</v>
      </c>
      <c r="AA89" s="30"/>
      <c r="AB89" s="70">
        <f t="shared" ref="AB89:AE89" si="237">AB53/AB$51</f>
        <v>0.30825242718446599</v>
      </c>
      <c r="AC89" s="70">
        <f t="shared" si="237"/>
        <v>0.30982658959537573</v>
      </c>
      <c r="AD89" s="70">
        <f t="shared" si="237"/>
        <v>0.29777256740914421</v>
      </c>
      <c r="AE89" s="70">
        <f t="shared" si="237"/>
        <v>0.29227323628219487</v>
      </c>
      <c r="AF89" s="30"/>
      <c r="AG89" s="70">
        <f t="shared" ref="AG89:AJ89" si="238">AG53/AG$51</f>
        <v>0.28711790393013098</v>
      </c>
      <c r="AH89" s="70">
        <f t="shared" si="238"/>
        <v>0.29080118694362017</v>
      </c>
      <c r="AI89" s="70">
        <f t="shared" si="238"/>
        <v>0.28003972194637539</v>
      </c>
      <c r="AJ89" s="70">
        <f t="shared" si="238"/>
        <v>0.27390900649953576</v>
      </c>
      <c r="AK89" s="30"/>
      <c r="AL89" s="70">
        <f t="shared" ref="AL89:AO89" si="239">AL53/AL$51</f>
        <v>0.26992753623188404</v>
      </c>
      <c r="AM89" s="70">
        <f t="shared" si="239"/>
        <v>0.27362366474938371</v>
      </c>
      <c r="AN89" s="70">
        <f t="shared" si="239"/>
        <v>0.26289517470881862</v>
      </c>
      <c r="AO89" s="70">
        <f t="shared" si="239"/>
        <v>0.25530303030303031</v>
      </c>
      <c r="AP89" s="30"/>
      <c r="AQ89" s="70">
        <f t="shared" ref="AQ89:AT89" si="240">AQ53/AQ$51</f>
        <v>0.24981245311327832</v>
      </c>
      <c r="AR89" s="70">
        <f t="shared" si="240"/>
        <v>0.25371120107962214</v>
      </c>
      <c r="AS89" s="70">
        <f t="shared" si="240"/>
        <v>0.24501032346868548</v>
      </c>
      <c r="AT89" s="70">
        <f t="shared" si="240"/>
        <v>0.24142480211081793</v>
      </c>
      <c r="AU89" s="30"/>
      <c r="AV89" s="70">
        <f t="shared" ref="AV89:AW89" si="241">AV53/AV$51</f>
        <v>0.23672131147540984</v>
      </c>
      <c r="AW89" s="70">
        <f t="shared" si="241"/>
        <v>0.23964868255959851</v>
      </c>
      <c r="AX89" s="70">
        <f t="shared" ref="AX89:AY89" si="242">AX53/AX$51</f>
        <v>0.22998729351969505</v>
      </c>
      <c r="AY89" s="70">
        <f t="shared" si="242"/>
        <v>0.22864167178856792</v>
      </c>
      <c r="BA89" s="70">
        <f t="shared" ref="BA89:BB89" si="243">BA53/BA$51</f>
        <v>0.22851919561243145</v>
      </c>
      <c r="BB89" s="70">
        <f t="shared" si="243"/>
        <v>0.23013048635824437</v>
      </c>
      <c r="BC89" s="70">
        <f t="shared" ref="BC89:BD89" si="244">BC53/BC$51</f>
        <v>0.22482014388489208</v>
      </c>
      <c r="BD89" s="70">
        <f t="shared" si="244"/>
        <v>0.22254844392248974</v>
      </c>
      <c r="BF89" s="70">
        <f t="shared" ref="BF89:BG89" si="245">BF53/BF$51</f>
        <v>0.22501496110113706</v>
      </c>
      <c r="BG89" s="70">
        <f t="shared" si="245"/>
        <v>0.22573099415204678</v>
      </c>
      <c r="BH89" s="70">
        <f t="shared" ref="BH89" si="246">BH53/BH$51</f>
        <v>0.22162804515745693</v>
      </c>
      <c r="BI89" s="70">
        <v>0.21858864027538727</v>
      </c>
      <c r="BK89" s="70">
        <v>0.21817129629629631</v>
      </c>
      <c r="BL89" s="70">
        <v>0.21753986332574032</v>
      </c>
      <c r="BM89" s="70">
        <v>0.21120186697782964</v>
      </c>
      <c r="BN89" s="70">
        <v>0.21133144475920679</v>
      </c>
    </row>
    <row r="90" spans="2:66" outlineLevel="1" x14ac:dyDescent="0.35">
      <c r="B90" s="30" t="s">
        <v>31</v>
      </c>
      <c r="C90" s="70">
        <f t="shared" si="220"/>
        <v>0</v>
      </c>
      <c r="D90" s="70">
        <f t="shared" si="232"/>
        <v>0</v>
      </c>
      <c r="E90" s="70">
        <f t="shared" si="232"/>
        <v>0</v>
      </c>
      <c r="F90" s="70">
        <f t="shared" si="232"/>
        <v>0</v>
      </c>
      <c r="G90" s="30"/>
      <c r="H90" s="70">
        <f t="shared" ref="H90:K90" si="247">H54/H$51</f>
        <v>0</v>
      </c>
      <c r="I90" s="70">
        <f t="shared" si="247"/>
        <v>0</v>
      </c>
      <c r="J90" s="70">
        <f t="shared" si="247"/>
        <v>0</v>
      </c>
      <c r="K90" s="70">
        <f t="shared" si="247"/>
        <v>0</v>
      </c>
      <c r="L90" s="30"/>
      <c r="M90" s="70">
        <f t="shared" ref="M90:P90" si="248">M54/M$51</f>
        <v>0</v>
      </c>
      <c r="N90" s="70">
        <f t="shared" si="248"/>
        <v>0</v>
      </c>
      <c r="O90" s="70">
        <f t="shared" si="248"/>
        <v>0</v>
      </c>
      <c r="P90" s="70">
        <f t="shared" si="248"/>
        <v>0.2581699346405229</v>
      </c>
      <c r="Q90" s="30"/>
      <c r="R90" s="70">
        <f t="shared" ref="R90:U90" si="249">R54/R$51</f>
        <v>0.25079365079365079</v>
      </c>
      <c r="S90" s="70">
        <f t="shared" si="249"/>
        <v>0.25839793281653745</v>
      </c>
      <c r="T90" s="70">
        <f t="shared" si="249"/>
        <v>0.24934383202099739</v>
      </c>
      <c r="U90" s="70">
        <f t="shared" si="249"/>
        <v>0.23900118906064211</v>
      </c>
      <c r="V90" s="30"/>
      <c r="W90" s="70">
        <f t="shared" ref="W90:Z90" si="250">W54/W$51</f>
        <v>0.24041811846689895</v>
      </c>
      <c r="X90" s="70">
        <f t="shared" si="250"/>
        <v>0.23771428571428571</v>
      </c>
      <c r="Y90" s="70">
        <f t="shared" si="250"/>
        <v>0.23595505617977527</v>
      </c>
      <c r="Z90" s="70">
        <f t="shared" si="250"/>
        <v>0.235038084874864</v>
      </c>
      <c r="AA90" s="30"/>
      <c r="AB90" s="70">
        <f t="shared" ref="AB90:AE90" si="251">AB54/AB$51</f>
        <v>0.26334951456310679</v>
      </c>
      <c r="AC90" s="70">
        <f t="shared" si="251"/>
        <v>0.26705202312138726</v>
      </c>
      <c r="AD90" s="70">
        <f t="shared" si="251"/>
        <v>0.25556858147713951</v>
      </c>
      <c r="AE90" s="70">
        <f t="shared" si="251"/>
        <v>0.24860022396416573</v>
      </c>
      <c r="AF90" s="30"/>
      <c r="AG90" s="70">
        <f t="shared" ref="AG90:AJ90" si="252">AG54/AG$51</f>
        <v>0.24454148471615719</v>
      </c>
      <c r="AH90" s="70">
        <f t="shared" si="252"/>
        <v>0.24925816023738873</v>
      </c>
      <c r="AI90" s="70">
        <f t="shared" si="252"/>
        <v>0.24031777557100298</v>
      </c>
      <c r="AJ90" s="70">
        <f t="shared" si="252"/>
        <v>0.24048282265552459</v>
      </c>
      <c r="AK90" s="30"/>
      <c r="AL90" s="70">
        <f t="shared" ref="AL90:AO90" si="253">AL54/AL$51</f>
        <v>0.23278985507246377</v>
      </c>
      <c r="AM90" s="70">
        <f t="shared" si="253"/>
        <v>0.23089564502875926</v>
      </c>
      <c r="AN90" s="70">
        <f t="shared" si="253"/>
        <v>0.22212978369384359</v>
      </c>
      <c r="AO90" s="70">
        <f t="shared" si="253"/>
        <v>0.22121212121212122</v>
      </c>
      <c r="AP90" s="30"/>
      <c r="AQ90" s="70">
        <f t="shared" ref="AQ90:AT90" si="254">AQ54/AQ$51</f>
        <v>0.21905476369092272</v>
      </c>
      <c r="AR90" s="70">
        <f t="shared" si="254"/>
        <v>0.21929824561403508</v>
      </c>
      <c r="AS90" s="70">
        <f t="shared" si="254"/>
        <v>0.20784583620096353</v>
      </c>
      <c r="AT90" s="70">
        <f t="shared" si="254"/>
        <v>0.20316622691292877</v>
      </c>
      <c r="AU90" s="30"/>
      <c r="AV90" s="70">
        <f t="shared" ref="AV90:AW90" si="255">AV54/AV$51</f>
        <v>0.19868852459016392</v>
      </c>
      <c r="AW90" s="70">
        <f t="shared" si="255"/>
        <v>0.20702634880803011</v>
      </c>
      <c r="AX90" s="70">
        <f t="shared" ref="AX90:AY90" si="256">AX54/AX$51</f>
        <v>0.19758576874205844</v>
      </c>
      <c r="AY90" s="70">
        <f t="shared" si="256"/>
        <v>0.19606637984019668</v>
      </c>
      <c r="BA90" s="70">
        <f t="shared" ref="BA90:BB90" si="257">BA54/BA$51</f>
        <v>0.19622181596587446</v>
      </c>
      <c r="BB90" s="70">
        <f t="shared" si="257"/>
        <v>0.20344009489916964</v>
      </c>
      <c r="BC90" s="70">
        <f t="shared" ref="BC90:BD90" si="258">BC54/BC$51</f>
        <v>0.19544364508393286</v>
      </c>
      <c r="BD90" s="70">
        <f t="shared" si="258"/>
        <v>0.19377568995889607</v>
      </c>
      <c r="BF90" s="70">
        <f t="shared" ref="BF90:BG90" si="259">BF54/BF$51</f>
        <v>0.19210053859964094</v>
      </c>
      <c r="BG90" s="70">
        <f t="shared" si="259"/>
        <v>0.19766081871345029</v>
      </c>
      <c r="BH90" s="70">
        <f t="shared" ref="BH90" si="260">BH54/BH$51</f>
        <v>0.19251336898395721</v>
      </c>
      <c r="BI90" s="70">
        <v>0.19104991394148021</v>
      </c>
      <c r="BK90" s="70">
        <v>0.19212962962962962</v>
      </c>
      <c r="BL90" s="70">
        <v>0.1907744874715262</v>
      </c>
      <c r="BM90" s="70">
        <v>0.19019836639439908</v>
      </c>
      <c r="BN90" s="70">
        <v>0.18810198300283287</v>
      </c>
    </row>
    <row r="91" spans="2:66" outlineLevel="1" x14ac:dyDescent="0.35">
      <c r="B91" s="30" t="s">
        <v>256</v>
      </c>
      <c r="C91" s="70">
        <f t="shared" si="220"/>
        <v>0</v>
      </c>
      <c r="D91" s="70">
        <f t="shared" si="232"/>
        <v>0</v>
      </c>
      <c r="E91" s="70">
        <f t="shared" si="232"/>
        <v>0</v>
      </c>
      <c r="F91" s="70">
        <f t="shared" si="232"/>
        <v>0</v>
      </c>
      <c r="G91" s="30"/>
      <c r="H91" s="70">
        <f t="shared" ref="H91:K91" si="261">H55/H$51</f>
        <v>0</v>
      </c>
      <c r="I91" s="70">
        <f t="shared" si="261"/>
        <v>0</v>
      </c>
      <c r="J91" s="70">
        <f t="shared" si="261"/>
        <v>0</v>
      </c>
      <c r="K91" s="70">
        <f t="shared" si="261"/>
        <v>0</v>
      </c>
      <c r="L91" s="30"/>
      <c r="M91" s="70">
        <f t="shared" ref="M91:P91" si="262">M55/M$51</f>
        <v>0</v>
      </c>
      <c r="N91" s="70">
        <f t="shared" si="262"/>
        <v>0</v>
      </c>
      <c r="O91" s="70">
        <f t="shared" si="262"/>
        <v>0</v>
      </c>
      <c r="P91" s="70">
        <f t="shared" si="262"/>
        <v>2.9411764705882353E-2</v>
      </c>
      <c r="Q91" s="30"/>
      <c r="R91" s="70">
        <f t="shared" ref="R91:U91" si="263">R55/R$51</f>
        <v>3.3333333333333333E-2</v>
      </c>
      <c r="S91" s="70">
        <f t="shared" si="263"/>
        <v>4.6511627906976744E-2</v>
      </c>
      <c r="T91" s="70">
        <f t="shared" si="263"/>
        <v>5.905511811023622E-2</v>
      </c>
      <c r="U91" s="70">
        <f t="shared" si="263"/>
        <v>6.3020214030915581E-2</v>
      </c>
      <c r="V91" s="30"/>
      <c r="W91" s="70">
        <f t="shared" ref="W91:Z91" si="264">W55/W$51</f>
        <v>6.3879210220673638E-2</v>
      </c>
      <c r="X91" s="70">
        <f t="shared" si="264"/>
        <v>6.4000000000000001E-2</v>
      </c>
      <c r="Y91" s="70">
        <f t="shared" si="264"/>
        <v>6.1797752808988762E-2</v>
      </c>
      <c r="Z91" s="70">
        <f t="shared" si="264"/>
        <v>6.0935799782372145E-2</v>
      </c>
      <c r="AA91" s="30"/>
      <c r="AB91" s="70">
        <f t="shared" ref="AB91:AE91" si="265">AB55/AB$51</f>
        <v>6.9174757281553395E-2</v>
      </c>
      <c r="AC91" s="70">
        <f t="shared" si="265"/>
        <v>6.9364161849710976E-2</v>
      </c>
      <c r="AD91" s="70">
        <f t="shared" si="265"/>
        <v>8.6752637749120745E-2</v>
      </c>
      <c r="AE91" s="70">
        <f t="shared" si="265"/>
        <v>0.10414333706606943</v>
      </c>
      <c r="AF91" s="30"/>
      <c r="AG91" s="70">
        <f t="shared" ref="AG91:AJ91" si="266">AG55/AG$51</f>
        <v>0.11572052401746726</v>
      </c>
      <c r="AH91" s="70">
        <f t="shared" si="266"/>
        <v>0.12363996043521266</v>
      </c>
      <c r="AI91" s="70">
        <f t="shared" si="266"/>
        <v>0.13803376365441908</v>
      </c>
      <c r="AJ91" s="70">
        <f t="shared" si="266"/>
        <v>0.14948932219127206</v>
      </c>
      <c r="AK91" s="30"/>
      <c r="AL91" s="70">
        <f t="shared" ref="AL91:AO91" si="267">AL55/AL$51</f>
        <v>0.1539855072463768</v>
      </c>
      <c r="AM91" s="70">
        <f t="shared" si="267"/>
        <v>0.15447822514379622</v>
      </c>
      <c r="AN91" s="70">
        <f t="shared" si="267"/>
        <v>0.15890183028286189</v>
      </c>
      <c r="AO91" s="70">
        <f t="shared" si="267"/>
        <v>0.16590909090909092</v>
      </c>
      <c r="AP91" s="30"/>
      <c r="AQ91" s="70">
        <f t="shared" ref="AQ91:AT91" si="268">AQ55/AQ$51</f>
        <v>0.16879219804951237</v>
      </c>
      <c r="AR91" s="70">
        <f t="shared" si="268"/>
        <v>0.16396761133603238</v>
      </c>
      <c r="AS91" s="70">
        <f t="shared" si="268"/>
        <v>0.16930488644184447</v>
      </c>
      <c r="AT91" s="70">
        <f t="shared" si="268"/>
        <v>0.16886543535620052</v>
      </c>
      <c r="AU91" s="30"/>
      <c r="AV91" s="70">
        <f t="shared" ref="AV91:AW91" si="269">AV55/AV$51</f>
        <v>0.1718032786885246</v>
      </c>
      <c r="AW91" s="70">
        <f t="shared" si="269"/>
        <v>0.16813048933500627</v>
      </c>
      <c r="AX91" s="70">
        <f t="shared" ref="AX91:AY91" si="270">AX55/AX$51</f>
        <v>0.17217280813214739</v>
      </c>
      <c r="AY91" s="70">
        <f t="shared" si="270"/>
        <v>0.17209588199139519</v>
      </c>
      <c r="BA91" s="70">
        <f t="shared" ref="BA91:BB91" si="271">BA55/BA$51</f>
        <v>0.17123705057891531</v>
      </c>
      <c r="BB91" s="70">
        <f t="shared" si="271"/>
        <v>0.16844602609727166</v>
      </c>
      <c r="BC91" s="70">
        <f t="shared" ref="BC91:BD91" si="272">BC55/BC$51</f>
        <v>0.17266187050359713</v>
      </c>
      <c r="BD91" s="70">
        <f t="shared" si="272"/>
        <v>0.17028772753963595</v>
      </c>
      <c r="BF91" s="70">
        <f t="shared" ref="BF91:BG91" si="273">BF55/BF$51</f>
        <v>0.17055655296229802</v>
      </c>
      <c r="BG91" s="70">
        <f t="shared" si="273"/>
        <v>0.16842105263157894</v>
      </c>
      <c r="BH91" s="70">
        <f t="shared" ref="BH91" si="274">BH55/BH$51</f>
        <v>0.16934046345811052</v>
      </c>
      <c r="BI91" s="70">
        <v>0.16867469879518071</v>
      </c>
      <c r="BK91" s="70">
        <v>0.16840277777777779</v>
      </c>
      <c r="BL91" s="70">
        <v>0.16742596810933941</v>
      </c>
      <c r="BM91" s="70">
        <v>0.16977829638273045</v>
      </c>
      <c r="BN91" s="70">
        <v>0.16770538243626062</v>
      </c>
    </row>
    <row r="92" spans="2:66" outlineLevel="1" x14ac:dyDescent="0.35">
      <c r="B92" s="30" t="s">
        <v>257</v>
      </c>
      <c r="C92" s="70">
        <f t="shared" si="220"/>
        <v>0</v>
      </c>
      <c r="D92" s="70">
        <f t="shared" si="232"/>
        <v>0</v>
      </c>
      <c r="E92" s="70">
        <f t="shared" si="232"/>
        <v>0</v>
      </c>
      <c r="F92" s="70">
        <f t="shared" si="232"/>
        <v>0</v>
      </c>
      <c r="G92" s="30"/>
      <c r="H92" s="70">
        <f t="shared" ref="H92:K92" si="275">H56/H$51</f>
        <v>0</v>
      </c>
      <c r="I92" s="70">
        <f t="shared" si="275"/>
        <v>0</v>
      </c>
      <c r="J92" s="70">
        <f t="shared" si="275"/>
        <v>0</v>
      </c>
      <c r="K92" s="70">
        <f t="shared" si="275"/>
        <v>0</v>
      </c>
      <c r="L92" s="30"/>
      <c r="M92" s="70">
        <f t="shared" ref="M92:P92" si="276">M56/M$51</f>
        <v>0</v>
      </c>
      <c r="N92" s="70">
        <f t="shared" si="276"/>
        <v>0</v>
      </c>
      <c r="O92" s="70">
        <f t="shared" si="276"/>
        <v>0</v>
      </c>
      <c r="P92" s="70">
        <f t="shared" si="276"/>
        <v>0</v>
      </c>
      <c r="Q92" s="30"/>
      <c r="R92" s="70">
        <f t="shared" ref="R92:U92" si="277">R56/R$51</f>
        <v>0</v>
      </c>
      <c r="S92" s="70">
        <f t="shared" si="277"/>
        <v>0</v>
      </c>
      <c r="T92" s="70">
        <f t="shared" si="277"/>
        <v>0</v>
      </c>
      <c r="U92" s="70">
        <f t="shared" si="277"/>
        <v>0</v>
      </c>
      <c r="V92" s="30"/>
      <c r="W92" s="70">
        <f t="shared" ref="W92:Z92" si="278">W56/W$51</f>
        <v>0</v>
      </c>
      <c r="X92" s="70">
        <f t="shared" si="278"/>
        <v>0</v>
      </c>
      <c r="Y92" s="70">
        <f t="shared" si="278"/>
        <v>0</v>
      </c>
      <c r="Z92" s="70">
        <f t="shared" si="278"/>
        <v>0</v>
      </c>
      <c r="AA92" s="30"/>
      <c r="AB92" s="70">
        <f t="shared" ref="AB92:AE92" si="279">AB56/AB$51</f>
        <v>0</v>
      </c>
      <c r="AC92" s="70">
        <f t="shared" si="279"/>
        <v>0</v>
      </c>
      <c r="AD92" s="70">
        <f t="shared" si="279"/>
        <v>0</v>
      </c>
      <c r="AE92" s="70">
        <f t="shared" si="279"/>
        <v>0</v>
      </c>
      <c r="AF92" s="30"/>
      <c r="AG92" s="70">
        <f t="shared" ref="AG92:AJ92" si="280">AG56/AG$51</f>
        <v>0</v>
      </c>
      <c r="AH92" s="70">
        <f t="shared" si="280"/>
        <v>0</v>
      </c>
      <c r="AI92" s="70">
        <f t="shared" si="280"/>
        <v>0</v>
      </c>
      <c r="AJ92" s="70">
        <f t="shared" si="280"/>
        <v>0</v>
      </c>
      <c r="AK92" s="30"/>
      <c r="AL92" s="70">
        <f t="shared" ref="AL92:AO92" si="281">AL56/AL$51</f>
        <v>1.177536231884058E-2</v>
      </c>
      <c r="AM92" s="70">
        <f t="shared" si="281"/>
        <v>2.9580936729663106E-2</v>
      </c>
      <c r="AN92" s="70">
        <f t="shared" si="281"/>
        <v>3.6605657237936774E-2</v>
      </c>
      <c r="AO92" s="70">
        <f t="shared" si="281"/>
        <v>4.6969696969696967E-2</v>
      </c>
      <c r="AP92" s="30"/>
      <c r="AQ92" s="70">
        <f t="shared" ref="AQ92:AT92" si="282">AQ56/AQ$51</f>
        <v>5.7764441110277572E-2</v>
      </c>
      <c r="AR92" s="70">
        <f t="shared" si="282"/>
        <v>7.0175438596491224E-2</v>
      </c>
      <c r="AS92" s="70">
        <f t="shared" si="282"/>
        <v>7.7770130763936685E-2</v>
      </c>
      <c r="AT92" s="70">
        <f t="shared" si="282"/>
        <v>8.5092348284960428E-2</v>
      </c>
      <c r="AU92" s="30"/>
      <c r="AV92" s="70">
        <f t="shared" ref="AV92:AW92" si="283">AV56/AV$51</f>
        <v>9.2459016393442617E-2</v>
      </c>
      <c r="AW92" s="70">
        <f t="shared" si="283"/>
        <v>9.4102885821831864E-2</v>
      </c>
      <c r="AX92" s="70">
        <f t="shared" ref="AX92:AY92" si="284">AX56/AX$51</f>
        <v>9.9745870393900884E-2</v>
      </c>
      <c r="AY92" s="70">
        <f t="shared" si="284"/>
        <v>0.10448678549477566</v>
      </c>
      <c r="BA92" s="70">
        <f t="shared" ref="BA92:BB92" si="285">BA56/BA$51</f>
        <v>0.1048141377209019</v>
      </c>
      <c r="BB92" s="70">
        <f t="shared" si="285"/>
        <v>0.10616844602609728</v>
      </c>
      <c r="BC92" s="70">
        <f t="shared" ref="BC92:BD92" si="286">BC56/BC$51</f>
        <v>0.11091127098321343</v>
      </c>
      <c r="BD92" s="70">
        <f t="shared" si="286"/>
        <v>0.11626541397533764</v>
      </c>
      <c r="BF92" s="70">
        <f t="shared" ref="BF92:BG92" si="287">BF56/BF$51</f>
        <v>0.118491921005386</v>
      </c>
      <c r="BG92" s="70">
        <f t="shared" si="287"/>
        <v>0.11929824561403508</v>
      </c>
      <c r="BH92" s="70">
        <f t="shared" ref="BH92" si="288">BH56/BH$51</f>
        <v>0.12655971479500891</v>
      </c>
      <c r="BI92" s="70">
        <v>0.13367756741250716</v>
      </c>
      <c r="BK92" s="70">
        <v>0.13657407407407407</v>
      </c>
      <c r="BL92" s="70">
        <v>0.14407744874715261</v>
      </c>
      <c r="BM92" s="70">
        <v>0.14935822637106183</v>
      </c>
      <c r="BN92" s="70">
        <v>0.15410764872521246</v>
      </c>
    </row>
    <row r="93" spans="2:66" outlineLevel="1" x14ac:dyDescent="0.35">
      <c r="B93" s="30" t="s">
        <v>251</v>
      </c>
      <c r="C93" s="70">
        <f t="shared" si="220"/>
        <v>0</v>
      </c>
      <c r="D93" s="70">
        <f t="shared" si="232"/>
        <v>0</v>
      </c>
      <c r="E93" s="70">
        <f t="shared" si="232"/>
        <v>0</v>
      </c>
      <c r="F93" s="70">
        <f t="shared" si="232"/>
        <v>0</v>
      </c>
      <c r="G93" s="30"/>
      <c r="H93" s="70">
        <f>H57/H$51</f>
        <v>0</v>
      </c>
      <c r="I93" s="70">
        <f>I57/I$51</f>
        <v>0</v>
      </c>
      <c r="J93" s="70">
        <f>J57/J$51</f>
        <v>0</v>
      </c>
      <c r="K93" s="70">
        <f>K57/K$51</f>
        <v>0</v>
      </c>
      <c r="L93" s="30"/>
      <c r="M93" s="70">
        <f>M57/M$51</f>
        <v>0</v>
      </c>
      <c r="N93" s="70">
        <f>N57/N$51</f>
        <v>0</v>
      </c>
      <c r="O93" s="70">
        <f>O57/O$51</f>
        <v>0</v>
      </c>
      <c r="P93" s="70">
        <f>P57/P$51</f>
        <v>0</v>
      </c>
      <c r="Q93" s="30"/>
      <c r="R93" s="70">
        <f>R57/R$51</f>
        <v>0</v>
      </c>
      <c r="S93" s="70">
        <f>S57/S$51</f>
        <v>0</v>
      </c>
      <c r="T93" s="70">
        <f>T57/T$51</f>
        <v>0</v>
      </c>
      <c r="U93" s="70">
        <f>U57/U$51</f>
        <v>0</v>
      </c>
      <c r="V93" s="30"/>
      <c r="W93" s="70">
        <f>W57/W$51</f>
        <v>0</v>
      </c>
      <c r="X93" s="70">
        <f>X57/X$51</f>
        <v>0</v>
      </c>
      <c r="Y93" s="70">
        <f>Y57/Y$51</f>
        <v>0</v>
      </c>
      <c r="Z93" s="70">
        <f>Z57/Z$51</f>
        <v>0</v>
      </c>
      <c r="AA93" s="30"/>
      <c r="AB93" s="70">
        <f>AB57/AB$51</f>
        <v>0</v>
      </c>
      <c r="AC93" s="70">
        <f>AC57/AC$51</f>
        <v>0</v>
      </c>
      <c r="AD93" s="70">
        <f>AD57/AD$51</f>
        <v>0</v>
      </c>
      <c r="AE93" s="70">
        <f>AE57/AE$51</f>
        <v>0</v>
      </c>
      <c r="AF93" s="30"/>
      <c r="AG93" s="70">
        <f>AG57/AG$51</f>
        <v>0</v>
      </c>
      <c r="AH93" s="70">
        <f>AH57/AH$51</f>
        <v>0</v>
      </c>
      <c r="AI93" s="70">
        <f>AI57/AI$51</f>
        <v>0</v>
      </c>
      <c r="AJ93" s="70">
        <f>AJ57/AJ$51</f>
        <v>0</v>
      </c>
      <c r="AK93" s="30"/>
      <c r="AL93" s="70">
        <f>AL57/AL$51</f>
        <v>0</v>
      </c>
      <c r="AM93" s="70">
        <f>AM57/AM$51</f>
        <v>0</v>
      </c>
      <c r="AN93" s="70">
        <f>AN57/AN$51</f>
        <v>0</v>
      </c>
      <c r="AO93" s="70">
        <f>AO57/AO$51</f>
        <v>0</v>
      </c>
      <c r="AP93" s="30"/>
      <c r="AQ93" s="70">
        <f>AQ57/AQ$51</f>
        <v>0</v>
      </c>
      <c r="AR93" s="70">
        <f>AR57/AR$51</f>
        <v>0</v>
      </c>
      <c r="AS93" s="70">
        <f>AS57/AS$51</f>
        <v>0</v>
      </c>
      <c r="AT93" s="70">
        <f>AT57/AT$51</f>
        <v>0</v>
      </c>
      <c r="AU93" s="30"/>
      <c r="AV93" s="70">
        <f>AV57/AV$51</f>
        <v>0</v>
      </c>
      <c r="AW93" s="70">
        <f>AW57/AW$51</f>
        <v>0</v>
      </c>
      <c r="AX93" s="70">
        <f>AX57/AX$51</f>
        <v>0</v>
      </c>
      <c r="AY93" s="70">
        <f>AY57/AY$51</f>
        <v>0</v>
      </c>
      <c r="BA93" s="70">
        <f>BA57/BA$51</f>
        <v>3.6563071297989031E-3</v>
      </c>
      <c r="BB93" s="70">
        <f>BB57/BB$51</f>
        <v>4.7449584816132862E-3</v>
      </c>
      <c r="BC93" s="70">
        <f>BC57/BC$51</f>
        <v>4.7961630695443642E-3</v>
      </c>
      <c r="BD93" s="70">
        <f>BD57/BD$51</f>
        <v>5.2847915443335293E-3</v>
      </c>
      <c r="BF93" s="70">
        <f>BF57/BF$51</f>
        <v>0</v>
      </c>
      <c r="BG93" s="70">
        <f>BG57/BG$51</f>
        <v>0</v>
      </c>
      <c r="BH93" s="70">
        <f>BH57/BH$51</f>
        <v>0</v>
      </c>
      <c r="BI93" s="70">
        <v>0</v>
      </c>
      <c r="BK93" s="70">
        <v>0</v>
      </c>
      <c r="BL93" s="70">
        <v>0</v>
      </c>
      <c r="BM93" s="70">
        <v>0</v>
      </c>
      <c r="BN93" s="70">
        <v>0</v>
      </c>
    </row>
    <row r="94" spans="2:66" outlineLevel="1" x14ac:dyDescent="0.35">
      <c r="B94" s="30" t="s">
        <v>34</v>
      </c>
      <c r="C94" s="70">
        <f t="shared" si="220"/>
        <v>0</v>
      </c>
      <c r="D94" s="70">
        <f t="shared" si="232"/>
        <v>0</v>
      </c>
      <c r="E94" s="70">
        <f t="shared" si="232"/>
        <v>0</v>
      </c>
      <c r="F94" s="70">
        <f t="shared" si="232"/>
        <v>0</v>
      </c>
      <c r="G94" s="30"/>
      <c r="H94" s="70">
        <f t="shared" ref="H94:K94" si="289">H58/H$51</f>
        <v>0</v>
      </c>
      <c r="I94" s="70">
        <f t="shared" si="289"/>
        <v>0</v>
      </c>
      <c r="J94" s="70">
        <f t="shared" si="289"/>
        <v>0</v>
      </c>
      <c r="K94" s="70">
        <f t="shared" si="289"/>
        <v>0</v>
      </c>
      <c r="L94" s="30"/>
      <c r="M94" s="70">
        <f t="shared" ref="M94:P94" si="290">M58/M$51</f>
        <v>0</v>
      </c>
      <c r="N94" s="70">
        <f t="shared" si="290"/>
        <v>0</v>
      </c>
      <c r="O94" s="70">
        <f t="shared" si="290"/>
        <v>0</v>
      </c>
      <c r="P94" s="70">
        <f t="shared" si="290"/>
        <v>0</v>
      </c>
      <c r="Q94" s="30"/>
      <c r="R94" s="70">
        <f t="shared" ref="R94:U94" si="291">R58/R$51</f>
        <v>0</v>
      </c>
      <c r="S94" s="70">
        <f t="shared" si="291"/>
        <v>0</v>
      </c>
      <c r="T94" s="70">
        <f t="shared" si="291"/>
        <v>0</v>
      </c>
      <c r="U94" s="70">
        <f t="shared" si="291"/>
        <v>8.3234244946492272E-3</v>
      </c>
      <c r="V94" s="30"/>
      <c r="W94" s="70">
        <f t="shared" ref="W94:Z94" si="292">W58/W$51</f>
        <v>8.130081300813009E-3</v>
      </c>
      <c r="X94" s="70">
        <f t="shared" si="292"/>
        <v>8.0000000000000002E-3</v>
      </c>
      <c r="Y94" s="70">
        <f t="shared" si="292"/>
        <v>8.988764044943821E-3</v>
      </c>
      <c r="Z94" s="70">
        <f t="shared" si="292"/>
        <v>9.7932535364526653E-3</v>
      </c>
      <c r="AA94" s="30"/>
      <c r="AB94" s="70">
        <f t="shared" ref="AB94:AE94" si="293">AB58/AB$51</f>
        <v>1.0922330097087379E-2</v>
      </c>
      <c r="AC94" s="70">
        <f t="shared" si="293"/>
        <v>1.5028901734104046E-2</v>
      </c>
      <c r="AD94" s="70">
        <f t="shared" si="293"/>
        <v>1.2895662368112544E-2</v>
      </c>
      <c r="AE94" s="70">
        <f t="shared" si="293"/>
        <v>1.4557670772676373E-2</v>
      </c>
      <c r="AF94" s="30"/>
      <c r="AG94" s="70">
        <f t="shared" ref="AG94:AJ94" si="294">AG58/AG$51</f>
        <v>1.4192139737991267E-2</v>
      </c>
      <c r="AH94" s="70">
        <f t="shared" si="294"/>
        <v>1.582591493570722E-2</v>
      </c>
      <c r="AI94" s="70">
        <f t="shared" si="294"/>
        <v>1.3902681231380337E-2</v>
      </c>
      <c r="AJ94" s="70">
        <f t="shared" si="294"/>
        <v>1.6713091922005572E-2</v>
      </c>
      <c r="AK94" s="30"/>
      <c r="AL94" s="70">
        <f t="shared" ref="AL94:AO94" si="295">AL58/AL$51</f>
        <v>1.7210144927536232E-2</v>
      </c>
      <c r="AM94" s="70">
        <f t="shared" si="295"/>
        <v>1.5612161051766639E-2</v>
      </c>
      <c r="AN94" s="70">
        <f t="shared" si="295"/>
        <v>1.8302828618968387E-2</v>
      </c>
      <c r="AO94" s="70">
        <f t="shared" si="295"/>
        <v>1.8181818181818181E-2</v>
      </c>
      <c r="AP94" s="30"/>
      <c r="AQ94" s="70">
        <f t="shared" ref="AQ94:AT94" si="296">AQ58/AQ$51</f>
        <v>1.8004501125281319E-2</v>
      </c>
      <c r="AR94" s="70">
        <f t="shared" si="296"/>
        <v>1.6194331983805668E-2</v>
      </c>
      <c r="AS94" s="70">
        <f t="shared" si="296"/>
        <v>1.5829318651066758E-2</v>
      </c>
      <c r="AT94" s="70">
        <f t="shared" si="296"/>
        <v>2.1108179419525065E-2</v>
      </c>
      <c r="AU94" s="30"/>
      <c r="AV94" s="70">
        <f t="shared" ref="AV94:AW94" si="297">AV58/AV$51</f>
        <v>2.1639344262295083E-2</v>
      </c>
      <c r="AW94" s="70">
        <f t="shared" si="297"/>
        <v>2.1957340025094103E-2</v>
      </c>
      <c r="AX94" s="70">
        <f t="shared" ref="AX94:AY94" si="298">AX58/AX$51</f>
        <v>2.2871664548919948E-2</v>
      </c>
      <c r="AY94" s="70">
        <f t="shared" si="298"/>
        <v>2.2741241548862937E-2</v>
      </c>
      <c r="BA94" s="70">
        <f t="shared" ref="BA94:BB94" si="299">BA58/BA$51</f>
        <v>2.2547227300426569E-2</v>
      </c>
      <c r="BB94" s="70">
        <f t="shared" si="299"/>
        <v>2.1945432977461446E-2</v>
      </c>
      <c r="BC94" s="70">
        <f t="shared" ref="BC94:BD94" si="300">BC58/BC$51</f>
        <v>2.2182254196642687E-2</v>
      </c>
      <c r="BD94" s="70">
        <f t="shared" si="300"/>
        <v>2.1139166177334117E-2</v>
      </c>
      <c r="BF94" s="70">
        <f t="shared" ref="BF94:BG94" si="301">BF58/BF$51</f>
        <v>2.1543985637342909E-2</v>
      </c>
      <c r="BG94" s="70">
        <f t="shared" si="301"/>
        <v>2.1052631578947368E-2</v>
      </c>
      <c r="BH94" s="70">
        <f t="shared" ref="BH94" si="302">BH58/BH$51</f>
        <v>2.0202020202020204E-2</v>
      </c>
      <c r="BI94" s="70">
        <v>1.9506597819850834E-2</v>
      </c>
      <c r="BK94" s="70">
        <v>1.9675925925925927E-2</v>
      </c>
      <c r="BL94" s="70">
        <v>1.6514806378132119E-2</v>
      </c>
      <c r="BM94" s="70">
        <v>1.6336056009334889E-2</v>
      </c>
      <c r="BN94" s="70">
        <v>1.586402266288952E-2</v>
      </c>
    </row>
    <row r="95" spans="2:66" outlineLevel="1" x14ac:dyDescent="0.35">
      <c r="B95" s="30" t="s">
        <v>243</v>
      </c>
      <c r="C95" s="70">
        <f t="shared" si="220"/>
        <v>4.6948356807511738E-3</v>
      </c>
      <c r="D95" s="70">
        <f t="shared" si="232"/>
        <v>4.5248868778280547E-3</v>
      </c>
      <c r="E95" s="70">
        <f t="shared" si="232"/>
        <v>4.329004329004329E-3</v>
      </c>
      <c r="F95" s="70">
        <f t="shared" si="232"/>
        <v>8.0645161290322578E-3</v>
      </c>
      <c r="G95" s="30"/>
      <c r="H95" s="70">
        <f t="shared" ref="H95:K95" si="303">H59/H$51</f>
        <v>7.6923076923076927E-3</v>
      </c>
      <c r="I95" s="70">
        <f t="shared" si="303"/>
        <v>1.3651877133105802E-2</v>
      </c>
      <c r="J95" s="70">
        <f t="shared" si="303"/>
        <v>1.6835016835016835E-2</v>
      </c>
      <c r="K95" s="70">
        <f t="shared" si="303"/>
        <v>3.4375000000000003E-2</v>
      </c>
      <c r="L95" s="30"/>
      <c r="M95" s="70">
        <f t="shared" ref="M95:P95" si="304">M59/M$51</f>
        <v>6.2314540059347182E-2</v>
      </c>
      <c r="N95" s="70">
        <f t="shared" si="304"/>
        <v>7.2727272727272724E-2</v>
      </c>
      <c r="O95" s="70">
        <f t="shared" si="304"/>
        <v>0.1012987012987013</v>
      </c>
      <c r="P95" s="70">
        <f t="shared" si="304"/>
        <v>8.9869281045751634E-2</v>
      </c>
      <c r="Q95" s="30"/>
      <c r="R95" s="70">
        <f t="shared" ref="R95:U95" si="305">R59/R$51</f>
        <v>9.2063492063492069E-2</v>
      </c>
      <c r="S95" s="70">
        <f t="shared" si="305"/>
        <v>8.6563307493540048E-2</v>
      </c>
      <c r="T95" s="70">
        <f t="shared" si="305"/>
        <v>9.5800524934383208E-2</v>
      </c>
      <c r="U95" s="70">
        <f t="shared" si="305"/>
        <v>0.10820451843043995</v>
      </c>
      <c r="V95" s="30"/>
      <c r="W95" s="70">
        <f t="shared" ref="W95:Z95" si="306">W59/W$51</f>
        <v>0.10685249709639953</v>
      </c>
      <c r="X95" s="70">
        <f t="shared" si="306"/>
        <v>0.11314285714285714</v>
      </c>
      <c r="Y95" s="70">
        <f t="shared" si="306"/>
        <v>0.10898876404494381</v>
      </c>
      <c r="Z95" s="70">
        <f t="shared" si="306"/>
        <v>0.10990206746463548</v>
      </c>
      <c r="AA95" s="30"/>
      <c r="AB95" s="70">
        <f t="shared" ref="AB95:AE95" si="307">AB59/AB$51</f>
        <v>0</v>
      </c>
      <c r="AC95" s="70">
        <f t="shared" si="307"/>
        <v>0</v>
      </c>
      <c r="AD95" s="70">
        <f t="shared" si="307"/>
        <v>0</v>
      </c>
      <c r="AE95" s="70">
        <f t="shared" si="307"/>
        <v>0</v>
      </c>
      <c r="AF95" s="30"/>
      <c r="AG95" s="70">
        <f t="shared" ref="AG95:AJ95" si="308">AG59/AG$51</f>
        <v>0</v>
      </c>
      <c r="AH95" s="70">
        <f t="shared" si="308"/>
        <v>0</v>
      </c>
      <c r="AI95" s="70">
        <f t="shared" si="308"/>
        <v>0</v>
      </c>
      <c r="AJ95" s="70">
        <f t="shared" si="308"/>
        <v>0</v>
      </c>
      <c r="AK95" s="30"/>
      <c r="AL95" s="70">
        <f t="shared" ref="AL95:AO95" si="309">AL59/AL$51</f>
        <v>0</v>
      </c>
      <c r="AM95" s="70">
        <f t="shared" si="309"/>
        <v>0</v>
      </c>
      <c r="AN95" s="70">
        <f t="shared" si="309"/>
        <v>0</v>
      </c>
      <c r="AO95" s="70">
        <f t="shared" si="309"/>
        <v>0</v>
      </c>
      <c r="AP95" s="30"/>
      <c r="AQ95" s="70">
        <f t="shared" ref="AQ95:AT95" si="310">AQ59/AQ$51</f>
        <v>0</v>
      </c>
      <c r="AR95" s="70">
        <f t="shared" si="310"/>
        <v>0</v>
      </c>
      <c r="AS95" s="70">
        <f t="shared" si="310"/>
        <v>0</v>
      </c>
      <c r="AT95" s="70">
        <f t="shared" si="310"/>
        <v>0</v>
      </c>
      <c r="AU95" s="30"/>
      <c r="AV95" s="70">
        <f t="shared" ref="AV95:AW95" si="311">AV59/AV$51</f>
        <v>0</v>
      </c>
      <c r="AW95" s="70">
        <f t="shared" si="311"/>
        <v>0</v>
      </c>
      <c r="AX95" s="70">
        <f t="shared" ref="AX95:AY95" si="312">AX59/AX$51</f>
        <v>0</v>
      </c>
      <c r="AY95" s="70">
        <f t="shared" si="312"/>
        <v>0</v>
      </c>
      <c r="BA95" s="70">
        <f t="shared" ref="BA95:BB95" si="313">BA59/BA$51</f>
        <v>0</v>
      </c>
      <c r="BB95" s="70">
        <f t="shared" si="313"/>
        <v>0</v>
      </c>
      <c r="BC95" s="70">
        <f t="shared" ref="BC95:BD95" si="314">BC59/BC$51</f>
        <v>0</v>
      </c>
      <c r="BD95" s="70">
        <f t="shared" si="314"/>
        <v>0</v>
      </c>
      <c r="BF95" s="70">
        <f t="shared" ref="BF95:BG95" si="315">BF59/BF$51</f>
        <v>0</v>
      </c>
      <c r="BG95" s="70">
        <f t="shared" si="315"/>
        <v>0</v>
      </c>
      <c r="BH95" s="70">
        <f t="shared" ref="BH95" si="316">BH59/BH$51</f>
        <v>0</v>
      </c>
      <c r="BI95" s="70">
        <v>0</v>
      </c>
      <c r="BK95" s="70">
        <v>0</v>
      </c>
      <c r="BL95" s="70">
        <v>0</v>
      </c>
      <c r="BM95" s="70">
        <v>0</v>
      </c>
      <c r="BN95" s="70">
        <v>0</v>
      </c>
    </row>
    <row r="98" spans="2:66" x14ac:dyDescent="0.35">
      <c r="B98" s="39"/>
      <c r="C98" s="103" t="s">
        <v>35</v>
      </c>
      <c r="D98" s="103" t="s">
        <v>36</v>
      </c>
      <c r="E98" s="103" t="s">
        <v>37</v>
      </c>
      <c r="F98" s="103" t="s">
        <v>38</v>
      </c>
      <c r="G98" s="110"/>
      <c r="H98" s="103" t="s">
        <v>39</v>
      </c>
      <c r="I98" s="103" t="s">
        <v>40</v>
      </c>
      <c r="J98" s="103" t="s">
        <v>41</v>
      </c>
      <c r="K98" s="103" t="s">
        <v>42</v>
      </c>
      <c r="L98" s="30"/>
      <c r="M98" s="41" t="s">
        <v>43</v>
      </c>
      <c r="N98" s="41" t="s">
        <v>44</v>
      </c>
      <c r="O98" s="41" t="s">
        <v>45</v>
      </c>
      <c r="P98" s="41" t="s">
        <v>46</v>
      </c>
      <c r="Q98" s="30"/>
      <c r="R98" s="41" t="s">
        <v>47</v>
      </c>
      <c r="S98" s="41" t="s">
        <v>48</v>
      </c>
      <c r="T98" s="41" t="s">
        <v>49</v>
      </c>
      <c r="U98" s="41" t="s">
        <v>50</v>
      </c>
      <c r="V98" s="30"/>
      <c r="W98" s="41" t="s">
        <v>51</v>
      </c>
      <c r="X98" s="41" t="s">
        <v>52</v>
      </c>
      <c r="Y98" s="41" t="s">
        <v>53</v>
      </c>
      <c r="Z98" s="41" t="s">
        <v>54</v>
      </c>
      <c r="AA98" s="40"/>
      <c r="AB98" s="41" t="s">
        <v>55</v>
      </c>
      <c r="AC98" s="41" t="s">
        <v>58</v>
      </c>
      <c r="AD98" s="41" t="s">
        <v>59</v>
      </c>
      <c r="AE98" s="41" t="s">
        <v>60</v>
      </c>
      <c r="AF98" s="40"/>
      <c r="AG98" s="41" t="s">
        <v>61</v>
      </c>
      <c r="AH98" s="41" t="s">
        <v>56</v>
      </c>
      <c r="AI98" s="41" t="s">
        <v>62</v>
      </c>
      <c r="AJ98" s="41" t="s">
        <v>63</v>
      </c>
      <c r="AK98" s="40"/>
      <c r="AL98" s="41" t="s">
        <v>64</v>
      </c>
      <c r="AM98" s="41" t="s">
        <v>65</v>
      </c>
      <c r="AN98" s="41" t="s">
        <v>57</v>
      </c>
      <c r="AO98" s="41" t="s">
        <v>66</v>
      </c>
      <c r="AP98" s="40"/>
      <c r="AQ98" s="41" t="s">
        <v>67</v>
      </c>
      <c r="AR98" s="41" t="s">
        <v>68</v>
      </c>
      <c r="AS98" s="41" t="s">
        <v>69</v>
      </c>
      <c r="AT98" s="41" t="s">
        <v>70</v>
      </c>
      <c r="AU98" s="40"/>
      <c r="AV98" s="41" t="s">
        <v>71</v>
      </c>
      <c r="AW98" s="41" t="s">
        <v>72</v>
      </c>
      <c r="AX98" s="41" t="s">
        <v>73</v>
      </c>
      <c r="AY98" s="41" t="s">
        <v>74</v>
      </c>
      <c r="BA98" s="41" t="s">
        <v>249</v>
      </c>
      <c r="BB98" s="155" t="s">
        <v>252</v>
      </c>
      <c r="BC98" s="103" t="s">
        <v>253</v>
      </c>
      <c r="BD98" s="103" t="s">
        <v>254</v>
      </c>
      <c r="BF98" s="41" t="s">
        <v>258</v>
      </c>
      <c r="BG98" s="103" t="s">
        <v>259</v>
      </c>
      <c r="BH98" s="103" t="s">
        <v>263</v>
      </c>
      <c r="BI98" s="41" t="s">
        <v>271</v>
      </c>
      <c r="BK98" s="41" t="s">
        <v>274</v>
      </c>
      <c r="BL98" s="41" t="s">
        <v>277</v>
      </c>
      <c r="BM98" s="41" t="s">
        <v>279</v>
      </c>
      <c r="BN98" s="41" t="s">
        <v>283</v>
      </c>
    </row>
    <row r="99" spans="2:66" x14ac:dyDescent="0.35">
      <c r="B99" s="4" t="s">
        <v>28</v>
      </c>
      <c r="C99" s="5">
        <f t="shared" ref="C99" si="317">C3/C51</f>
        <v>465.85446009389671</v>
      </c>
      <c r="D99" s="5">
        <f t="shared" ref="D99:F101" si="318">D3/D51</f>
        <v>473.32579185520365</v>
      </c>
      <c r="E99" s="5">
        <f t="shared" si="318"/>
        <v>477.76190476190476</v>
      </c>
      <c r="F99" s="5">
        <f t="shared" si="318"/>
        <v>475.84274193548384</v>
      </c>
      <c r="G99" s="30"/>
      <c r="H99" s="5">
        <f t="shared" ref="H99" si="319">H3/H51</f>
        <v>473.06153846153848</v>
      </c>
      <c r="I99" s="5">
        <f t="shared" ref="I99" si="320">I3/I51</f>
        <v>445.68600682593859</v>
      </c>
      <c r="J99" s="5">
        <f t="shared" ref="J99:K101" si="321">J3/J51</f>
        <v>458.94276094276097</v>
      </c>
      <c r="K99" s="5">
        <f t="shared" si="321"/>
        <v>445.33437500000002</v>
      </c>
      <c r="L99" s="30"/>
      <c r="M99" s="5">
        <f t="shared" ref="M99:P101" si="322">M3/M51</f>
        <v>440.02967359050444</v>
      </c>
      <c r="N99" s="5">
        <f t="shared" si="322"/>
        <v>419.34025974025974</v>
      </c>
      <c r="O99" s="5">
        <f t="shared" si="322"/>
        <v>432.87792207792199</v>
      </c>
      <c r="P99" s="5">
        <f t="shared" si="322"/>
        <v>366.35784313725492</v>
      </c>
      <c r="Q99" s="30"/>
      <c r="R99" s="5">
        <f t="shared" ref="R99:U103" si="323">R3/R51</f>
        <v>366.02063492063496</v>
      </c>
      <c r="S99" s="5">
        <f t="shared" si="323"/>
        <v>330.44186046511629</v>
      </c>
      <c r="T99" s="5">
        <f t="shared" si="323"/>
        <v>341.62467191601047</v>
      </c>
      <c r="U99" s="5">
        <f t="shared" si="323"/>
        <v>342.23305588585021</v>
      </c>
      <c r="V99" s="30"/>
      <c r="W99" s="5">
        <f t="shared" ref="W99:Z103" si="324">W3/W51</f>
        <v>344.45296167247386</v>
      </c>
      <c r="X99" s="5">
        <f t="shared" si="324"/>
        <v>342.18514285714286</v>
      </c>
      <c r="Y99" s="5">
        <f t="shared" si="324"/>
        <v>345.50674157303371</v>
      </c>
      <c r="Z99" s="5">
        <f t="shared" si="324"/>
        <v>350.1828073993471</v>
      </c>
      <c r="AA99" s="30"/>
      <c r="AB99" s="5">
        <f t="shared" ref="AB99:AE103" si="325">AB3/AB51</f>
        <v>382.96723300970876</v>
      </c>
      <c r="AC99" s="5">
        <f t="shared" si="325"/>
        <v>372.89248554913297</v>
      </c>
      <c r="AD99" s="5">
        <f t="shared" si="325"/>
        <v>382.28956623681125</v>
      </c>
      <c r="AE99" s="5">
        <f t="shared" si="325"/>
        <v>384.69988801791715</v>
      </c>
      <c r="AF99" s="30"/>
      <c r="AG99" s="5">
        <f t="shared" ref="AG99:AJ103" si="326">AG3/AG51</f>
        <v>386.42958515283846</v>
      </c>
      <c r="AH99" s="5">
        <f t="shared" si="326"/>
        <v>379.19634025717113</v>
      </c>
      <c r="AI99" s="5">
        <f t="shared" si="326"/>
        <v>392.70655412115195</v>
      </c>
      <c r="AJ99" s="5">
        <f t="shared" si="326"/>
        <v>403.01761374187555</v>
      </c>
      <c r="AK99" s="30"/>
      <c r="AL99" s="5">
        <f t="shared" ref="AL99:AO104" si="327">AL3/AL51</f>
        <v>411.65123188405801</v>
      </c>
      <c r="AM99" s="5">
        <f t="shared" si="327"/>
        <v>412.1182908792112</v>
      </c>
      <c r="AN99" s="5">
        <f t="shared" si="327"/>
        <v>428.79447587354412</v>
      </c>
      <c r="AO99" s="5">
        <f t="shared" si="327"/>
        <v>445.88027272727271</v>
      </c>
      <c r="AP99" s="30"/>
      <c r="AQ99" s="5">
        <f t="shared" ref="AQ99:AT104" si="328">AQ3/AQ51</f>
        <v>454.24378844711174</v>
      </c>
      <c r="AR99" s="5">
        <f t="shared" si="328"/>
        <v>453.57555330634278</v>
      </c>
      <c r="AS99" s="5">
        <f t="shared" si="328"/>
        <v>468.76942188575362</v>
      </c>
      <c r="AT99" s="5">
        <f t="shared" si="328"/>
        <v>476.58968997361478</v>
      </c>
      <c r="AU99" s="30"/>
      <c r="AV99" s="5">
        <f t="shared" ref="AV99:AW104" si="329">AV3/AV51</f>
        <v>490.30097049180324</v>
      </c>
      <c r="AW99" s="5">
        <f t="shared" si="329"/>
        <v>488.33625470514431</v>
      </c>
      <c r="AX99" s="5">
        <f t="shared" ref="AX99:AY99" si="330">AX3/AX51</f>
        <v>507.50571791613726</v>
      </c>
      <c r="AY99" s="5">
        <f t="shared" si="330"/>
        <v>518.42224953902894</v>
      </c>
      <c r="BA99" s="5">
        <f t="shared" ref="BA99:BB105" si="331">BA3/BA51</f>
        <v>521.02254722730038</v>
      </c>
      <c r="BB99" s="5">
        <f t="shared" si="331"/>
        <v>517.60735468564656</v>
      </c>
      <c r="BC99" s="5">
        <f t="shared" ref="BC99:BD99" si="332">BC3/BC51</f>
        <v>532.34892086330933</v>
      </c>
      <c r="BD99" s="5">
        <f t="shared" si="332"/>
        <v>540.64826776277152</v>
      </c>
      <c r="BF99" s="5">
        <f t="shared" ref="BF99:BG99" si="333">BF3/BF51</f>
        <v>546.92339916217838</v>
      </c>
      <c r="BG99" s="5">
        <f t="shared" si="333"/>
        <v>546.02046783625735</v>
      </c>
      <c r="BH99" s="5">
        <f t="shared" ref="BH99" si="334">BH3/BH51</f>
        <v>558.4848484848485</v>
      </c>
      <c r="BI99" s="5">
        <v>574.07401032702239</v>
      </c>
      <c r="BK99" s="5">
        <v>579.20891203703707</v>
      </c>
      <c r="BL99" s="5">
        <v>588.94476082004553</v>
      </c>
      <c r="BM99" s="5">
        <v>604.05717619603263</v>
      </c>
      <c r="BN99" s="5">
        <f t="shared" ref="BN99:BN104" si="335">BN3/BN51</f>
        <v>618.3116147308782</v>
      </c>
    </row>
    <row r="100" spans="2:66" outlineLevel="1" x14ac:dyDescent="0.35">
      <c r="B100" s="52" t="s">
        <v>255</v>
      </c>
      <c r="C100" s="88">
        <f t="shared" ref="C100" si="336">C4/C52</f>
        <v>588.55072463768113</v>
      </c>
      <c r="D100" s="88">
        <f t="shared" si="318"/>
        <v>599.11111111111109</v>
      </c>
      <c r="E100" s="88">
        <f t="shared" si="318"/>
        <v>602.1776315789474</v>
      </c>
      <c r="F100" s="88">
        <f t="shared" si="318"/>
        <v>609.09433962264154</v>
      </c>
      <c r="G100" s="30"/>
      <c r="H100" s="88">
        <f t="shared" ref="H100" si="337">H4/H52</f>
        <v>612</v>
      </c>
      <c r="I100" s="88">
        <f t="shared" ref="I100" si="338">I4/I52</f>
        <v>622.93491124260356</v>
      </c>
      <c r="J100" s="88">
        <f t="shared" si="321"/>
        <v>638.47368421052636</v>
      </c>
      <c r="K100" s="88">
        <f t="shared" si="321"/>
        <v>627.20441988950279</v>
      </c>
      <c r="L100" s="30"/>
      <c r="M100" s="88">
        <f t="shared" si="322"/>
        <v>646.23076923076928</v>
      </c>
      <c r="N100" s="88">
        <f t="shared" si="322"/>
        <v>660.20942408376959</v>
      </c>
      <c r="O100" s="88">
        <f t="shared" si="322"/>
        <v>669.21025641025631</v>
      </c>
      <c r="P100" s="88">
        <f t="shared" si="322"/>
        <v>685.05714285714282</v>
      </c>
      <c r="Q100" s="30"/>
      <c r="R100" s="88">
        <f t="shared" si="323"/>
        <v>686.17674418604668</v>
      </c>
      <c r="S100" s="88">
        <f t="shared" si="323"/>
        <v>668.56962025316466</v>
      </c>
      <c r="T100" s="88">
        <f t="shared" si="323"/>
        <v>662.34567901234573</v>
      </c>
      <c r="U100" s="88">
        <f t="shared" si="323"/>
        <v>676.82692307692298</v>
      </c>
      <c r="V100" s="30"/>
      <c r="W100" s="88">
        <f t="shared" si="324"/>
        <v>678.17228464419475</v>
      </c>
      <c r="X100" s="88">
        <f t="shared" si="324"/>
        <v>682.17910447761199</v>
      </c>
      <c r="Y100" s="88">
        <f t="shared" si="324"/>
        <v>678.94223826714801</v>
      </c>
      <c r="Z100" s="88">
        <f t="shared" si="324"/>
        <v>687.01736111111109</v>
      </c>
      <c r="AA100" s="30"/>
      <c r="AB100" s="88">
        <f t="shared" si="325"/>
        <v>688.66202090592344</v>
      </c>
      <c r="AC100" s="88">
        <f t="shared" si="325"/>
        <v>686.56996587030721</v>
      </c>
      <c r="AD100" s="88">
        <f t="shared" si="325"/>
        <v>688.52364864864865</v>
      </c>
      <c r="AE100" s="88">
        <f t="shared" si="325"/>
        <v>697.3848684210526</v>
      </c>
      <c r="AF100" s="30"/>
      <c r="AG100" s="88">
        <f t="shared" si="326"/>
        <v>701.38709677419354</v>
      </c>
      <c r="AH100" s="88">
        <f t="shared" si="326"/>
        <v>710.47222222222217</v>
      </c>
      <c r="AI100" s="88">
        <f t="shared" si="326"/>
        <v>714.68484848484843</v>
      </c>
      <c r="AJ100" s="88">
        <f t="shared" si="326"/>
        <v>733.49418604651157</v>
      </c>
      <c r="AK100" s="30"/>
      <c r="AL100" s="88">
        <f t="shared" si="327"/>
        <v>748.38616714697412</v>
      </c>
      <c r="AM100" s="88">
        <f t="shared" si="327"/>
        <v>777.80555555555554</v>
      </c>
      <c r="AN100" s="88">
        <f t="shared" si="327"/>
        <v>795.75966850828729</v>
      </c>
      <c r="AO100" s="88">
        <f t="shared" si="327"/>
        <v>835.01813471502578</v>
      </c>
      <c r="AP100" s="30"/>
      <c r="AQ100" s="88">
        <f t="shared" si="328"/>
        <v>856.34031413612547</v>
      </c>
      <c r="AR100" s="88">
        <f t="shared" si="328"/>
        <v>875.40243902439011</v>
      </c>
      <c r="AS100" s="88">
        <f t="shared" si="328"/>
        <v>889.5811138014526</v>
      </c>
      <c r="AT100" s="88">
        <f t="shared" si="328"/>
        <v>916.95999999999981</v>
      </c>
      <c r="AU100" s="30"/>
      <c r="AV100" s="88">
        <f t="shared" si="329"/>
        <v>950.25411764705871</v>
      </c>
      <c r="AW100" s="88">
        <f t="shared" si="329"/>
        <v>970.43822843822852</v>
      </c>
      <c r="AX100" s="88">
        <f t="shared" ref="AX100:AY100" si="339">AX4/AX52</f>
        <v>997.10526315789468</v>
      </c>
      <c r="AY100" s="88">
        <f t="shared" si="339"/>
        <v>1027.4298440979958</v>
      </c>
      <c r="BA100" s="88">
        <f t="shared" si="331"/>
        <v>1042.5848214285716</v>
      </c>
      <c r="BB100" s="88">
        <f t="shared" si="331"/>
        <v>1059.8702460850111</v>
      </c>
      <c r="BC100" s="88">
        <f t="shared" ref="BC100:BD100" si="340">BC4/BC52</f>
        <v>1085.1180400890867</v>
      </c>
      <c r="BD100" s="88">
        <f t="shared" si="340"/>
        <v>1104.2754880694142</v>
      </c>
      <c r="BF100" s="88">
        <f t="shared" ref="BF100:BG100" si="341">BF4/BF52</f>
        <v>1122.4857142857143</v>
      </c>
      <c r="BG100" s="88">
        <f t="shared" si="341"/>
        <v>1137.109170305677</v>
      </c>
      <c r="BH100" s="88">
        <f t="shared" ref="BH100" si="342">BH4/BH52</f>
        <v>1160.319383259912</v>
      </c>
      <c r="BI100" s="88">
        <v>1201.4401709401709</v>
      </c>
      <c r="BK100" s="88">
        <v>1224.9978165938865</v>
      </c>
      <c r="BL100" s="88">
        <v>1257.3628509719222</v>
      </c>
      <c r="BM100" s="88">
        <v>1296.9578713968958</v>
      </c>
      <c r="BN100" s="88">
        <f t="shared" si="335"/>
        <v>1329.1012931034484</v>
      </c>
    </row>
    <row r="101" spans="2:66" outlineLevel="1" x14ac:dyDescent="0.35">
      <c r="B101" s="67" t="s">
        <v>30</v>
      </c>
      <c r="C101" s="88">
        <f t="shared" ref="C101" si="343">C5/C53</f>
        <v>240.82432432432432</v>
      </c>
      <c r="D101" s="88">
        <f t="shared" si="318"/>
        <v>238.77631578947367</v>
      </c>
      <c r="E101" s="88">
        <f t="shared" si="318"/>
        <v>239.05128205128204</v>
      </c>
      <c r="F101" s="88">
        <f t="shared" si="318"/>
        <v>239.9655172413793</v>
      </c>
      <c r="G101" s="30"/>
      <c r="H101" s="88">
        <f t="shared" ref="H101" si="344">H5/H53</f>
        <v>237.68085106382978</v>
      </c>
      <c r="I101" s="88">
        <f t="shared" ref="I101" si="345">I5/I53</f>
        <v>206.88333333333333</v>
      </c>
      <c r="J101" s="88">
        <f t="shared" si="321"/>
        <v>219.37190082644628</v>
      </c>
      <c r="K101" s="88">
        <f t="shared" si="321"/>
        <v>217.4453125</v>
      </c>
      <c r="L101" s="30"/>
      <c r="M101" s="88">
        <f t="shared" si="322"/>
        <v>215.59701492537314</v>
      </c>
      <c r="N101" s="88">
        <f t="shared" si="322"/>
        <v>198.19277108433735</v>
      </c>
      <c r="O101" s="88">
        <f t="shared" si="322"/>
        <v>218.59602649006618</v>
      </c>
      <c r="P101" s="88">
        <f t="shared" si="322"/>
        <v>222.71345029239765</v>
      </c>
      <c r="Q101" s="30"/>
      <c r="R101" s="88">
        <f t="shared" si="323"/>
        <v>221.75842696629215</v>
      </c>
      <c r="S101" s="88">
        <f t="shared" si="323"/>
        <v>196.32478632478634</v>
      </c>
      <c r="T101" s="88">
        <f t="shared" si="323"/>
        <v>214.70616113744074</v>
      </c>
      <c r="U101" s="88">
        <f t="shared" si="323"/>
        <v>218.65065502183407</v>
      </c>
      <c r="V101" s="30"/>
      <c r="W101" s="88">
        <f t="shared" si="324"/>
        <v>220.81115879828326</v>
      </c>
      <c r="X101" s="88">
        <f t="shared" si="324"/>
        <v>218.29957805907171</v>
      </c>
      <c r="Y101" s="88">
        <f t="shared" si="324"/>
        <v>221.88888888888889</v>
      </c>
      <c r="Z101" s="88">
        <f t="shared" si="324"/>
        <v>223.97188755020082</v>
      </c>
      <c r="AA101" s="30"/>
      <c r="AB101" s="88">
        <f t="shared" si="325"/>
        <v>221.81496062992125</v>
      </c>
      <c r="AC101" s="88">
        <f t="shared" si="325"/>
        <v>214.30597014925374</v>
      </c>
      <c r="AD101" s="88">
        <f t="shared" si="325"/>
        <v>225.16535433070868</v>
      </c>
      <c r="AE101" s="88">
        <f t="shared" si="325"/>
        <v>227.84291187739464</v>
      </c>
      <c r="AF101" s="30"/>
      <c r="AG101" s="88">
        <f t="shared" si="326"/>
        <v>228.25285171102661</v>
      </c>
      <c r="AH101" s="88">
        <f t="shared" si="326"/>
        <v>224.59353741496599</v>
      </c>
      <c r="AI101" s="88">
        <f t="shared" si="326"/>
        <v>234.59397163120568</v>
      </c>
      <c r="AJ101" s="88">
        <f t="shared" si="326"/>
        <v>243.92532203389831</v>
      </c>
      <c r="AK101" s="30"/>
      <c r="AL101" s="88">
        <f t="shared" si="327"/>
        <v>249.61395973154364</v>
      </c>
      <c r="AM101" s="88">
        <f t="shared" si="327"/>
        <v>245.47135135135136</v>
      </c>
      <c r="AN101" s="88">
        <f t="shared" si="327"/>
        <v>258.92708860759495</v>
      </c>
      <c r="AO101" s="88">
        <f t="shared" si="327"/>
        <v>268.86338278931754</v>
      </c>
      <c r="AP101" s="30"/>
      <c r="AQ101" s="88">
        <f t="shared" si="328"/>
        <v>275.60351351351358</v>
      </c>
      <c r="AR101" s="88">
        <f t="shared" si="328"/>
        <v>271.93875000000003</v>
      </c>
      <c r="AS101" s="88">
        <f t="shared" si="328"/>
        <v>284.37632022471905</v>
      </c>
      <c r="AT101" s="88">
        <f t="shared" si="328"/>
        <v>287.90975409836062</v>
      </c>
      <c r="AU101" s="30"/>
      <c r="AV101" s="88">
        <f t="shared" si="329"/>
        <v>294.85036011080331</v>
      </c>
      <c r="AW101" s="88">
        <f t="shared" si="329"/>
        <v>291.91620418848163</v>
      </c>
      <c r="AX101" s="88">
        <f t="shared" ref="AX101:AY101" si="346">AX5/AX53</f>
        <v>301.51381215469615</v>
      </c>
      <c r="AY101" s="88">
        <f t="shared" si="346"/>
        <v>307.78494623655916</v>
      </c>
      <c r="BA101" s="88">
        <f t="shared" si="331"/>
        <v>307.67733333333331</v>
      </c>
      <c r="BB101" s="88">
        <f t="shared" si="331"/>
        <v>303.50773195876286</v>
      </c>
      <c r="BC101" s="88">
        <f t="shared" ref="BC101:BD101" si="347">BC5/BC53</f>
        <v>311.27733333333339</v>
      </c>
      <c r="BD101" s="88">
        <f t="shared" si="347"/>
        <v>317.74142480211083</v>
      </c>
      <c r="BF101" s="88">
        <f t="shared" ref="BF101:BG101" si="348">BF5/BF53</f>
        <v>319.31914893617022</v>
      </c>
      <c r="BG101" s="88">
        <f t="shared" si="348"/>
        <v>315.84974093264248</v>
      </c>
      <c r="BH101" s="88">
        <f t="shared" ref="BH101" si="349">BH5/BH53</f>
        <v>325.3914209115282</v>
      </c>
      <c r="BI101" s="88">
        <v>333.97112860892389</v>
      </c>
      <c r="BK101" s="88">
        <v>338.59416445623344</v>
      </c>
      <c r="BL101" s="88">
        <v>340.50261780104711</v>
      </c>
      <c r="BM101" s="88">
        <v>349.04143646408846</v>
      </c>
      <c r="BN101" s="88">
        <f t="shared" si="335"/>
        <v>359.26005361930294</v>
      </c>
    </row>
    <row r="102" spans="2:66" outlineLevel="1" x14ac:dyDescent="0.35">
      <c r="B102" s="30" t="s">
        <v>31</v>
      </c>
      <c r="C102" s="90" t="s">
        <v>206</v>
      </c>
      <c r="D102" s="90" t="s">
        <v>206</v>
      </c>
      <c r="E102" s="90" t="s">
        <v>206</v>
      </c>
      <c r="F102" s="90" t="s">
        <v>206</v>
      </c>
      <c r="G102" s="30"/>
      <c r="H102" s="90" t="s">
        <v>206</v>
      </c>
      <c r="I102" s="90" t="s">
        <v>206</v>
      </c>
      <c r="J102" s="90" t="s">
        <v>206</v>
      </c>
      <c r="K102" s="90" t="s">
        <v>206</v>
      </c>
      <c r="L102" s="30"/>
      <c r="M102" s="90" t="s">
        <v>206</v>
      </c>
      <c r="N102" s="90" t="s">
        <v>206</v>
      </c>
      <c r="O102" s="90" t="s">
        <v>206</v>
      </c>
      <c r="P102" s="88">
        <f>P6/P54</f>
        <v>216.99367088607596</v>
      </c>
      <c r="Q102" s="30"/>
      <c r="R102" s="88">
        <f t="shared" si="323"/>
        <v>220.25316455696202</v>
      </c>
      <c r="S102" s="88">
        <f t="shared" si="323"/>
        <v>198.58500000000001</v>
      </c>
      <c r="T102" s="88">
        <f t="shared" si="323"/>
        <v>214.47368421052633</v>
      </c>
      <c r="U102" s="88">
        <f t="shared" si="323"/>
        <v>216.5572139303483</v>
      </c>
      <c r="V102" s="30"/>
      <c r="W102" s="88">
        <f t="shared" si="324"/>
        <v>219.36231884057972</v>
      </c>
      <c r="X102" s="88">
        <f t="shared" si="324"/>
        <v>219.20192307692304</v>
      </c>
      <c r="Y102" s="88">
        <f t="shared" si="324"/>
        <v>221.06190476190477</v>
      </c>
      <c r="Z102" s="88">
        <f t="shared" si="324"/>
        <v>223.35648148148152</v>
      </c>
      <c r="AA102" s="30"/>
      <c r="AB102" s="88">
        <f t="shared" si="325"/>
        <v>224.04608294930875</v>
      </c>
      <c r="AC102" s="88">
        <f t="shared" si="325"/>
        <v>216.7012987012987</v>
      </c>
      <c r="AD102" s="88">
        <f t="shared" si="325"/>
        <v>225.02752293577981</v>
      </c>
      <c r="AE102" s="88">
        <f t="shared" si="325"/>
        <v>229.86036036036037</v>
      </c>
      <c r="AF102" s="30"/>
      <c r="AG102" s="88">
        <f t="shared" si="326"/>
        <v>232.58928571428572</v>
      </c>
      <c r="AH102" s="88">
        <f t="shared" si="326"/>
        <v>226.63095238095241</v>
      </c>
      <c r="AI102" s="88">
        <f t="shared" si="326"/>
        <v>239.13636363636363</v>
      </c>
      <c r="AJ102" s="88">
        <f t="shared" si="326"/>
        <v>246.67953667953668</v>
      </c>
      <c r="AK102" s="30"/>
      <c r="AL102" s="88">
        <f t="shared" si="327"/>
        <v>254.05058365758754</v>
      </c>
      <c r="AM102" s="88">
        <f t="shared" si="327"/>
        <v>251.52669039145908</v>
      </c>
      <c r="AN102" s="88">
        <f t="shared" si="327"/>
        <v>263.15730337078645</v>
      </c>
      <c r="AO102" s="88">
        <f t="shared" si="327"/>
        <v>274.77397260273972</v>
      </c>
      <c r="AP102" s="30"/>
      <c r="AQ102" s="88">
        <f t="shared" si="328"/>
        <v>281.85958904109589</v>
      </c>
      <c r="AR102" s="88">
        <f t="shared" si="328"/>
        <v>276.73846153846154</v>
      </c>
      <c r="AS102" s="88">
        <f t="shared" si="328"/>
        <v>289.08278145695363</v>
      </c>
      <c r="AT102" s="88">
        <f t="shared" si="328"/>
        <v>291.02597402597405</v>
      </c>
      <c r="AU102" s="30"/>
      <c r="AV102" s="88">
        <f t="shared" si="329"/>
        <v>298.27392739273927</v>
      </c>
      <c r="AW102" s="88">
        <f t="shared" si="329"/>
        <v>293.0121212121212</v>
      </c>
      <c r="AX102" s="88">
        <f t="shared" ref="AX102:AY102" si="350">AX6/AX54</f>
        <v>306.0900321543408</v>
      </c>
      <c r="AY102" s="88">
        <f t="shared" si="350"/>
        <v>312.65203761755481</v>
      </c>
      <c r="BA102" s="88">
        <f t="shared" si="331"/>
        <v>312.05590062111798</v>
      </c>
      <c r="BB102" s="88">
        <f t="shared" si="331"/>
        <v>305.59766763848398</v>
      </c>
      <c r="BC102" s="88">
        <f t="shared" ref="BC102:BD102" si="351">BC6/BC54</f>
        <v>318.46932515337426</v>
      </c>
      <c r="BD102" s="88">
        <f t="shared" si="351"/>
        <v>320.22121212121209</v>
      </c>
      <c r="BF102" s="88">
        <f t="shared" ref="BF102:BG102" si="352">BF6/BF54</f>
        <v>320.66666666666669</v>
      </c>
      <c r="BG102" s="88">
        <f t="shared" si="352"/>
        <v>315.47041420118342</v>
      </c>
      <c r="BH102" s="88">
        <f t="shared" ref="BH102" si="353">BH6/BH54</f>
        <v>325.89197530864192</v>
      </c>
      <c r="BI102" s="88">
        <v>332.27927927927925</v>
      </c>
      <c r="BK102" s="88">
        <v>333.93975903614455</v>
      </c>
      <c r="BL102" s="88">
        <v>337.37910447761192</v>
      </c>
      <c r="BM102" s="88">
        <v>344.68711656441724</v>
      </c>
      <c r="BN102" s="88">
        <f t="shared" si="335"/>
        <v>350.1144578313253</v>
      </c>
    </row>
    <row r="103" spans="2:66" outlineLevel="1" x14ac:dyDescent="0.35">
      <c r="B103" s="30" t="s">
        <v>256</v>
      </c>
      <c r="C103" s="90" t="s">
        <v>206</v>
      </c>
      <c r="D103" s="90" t="s">
        <v>206</v>
      </c>
      <c r="E103" s="90" t="s">
        <v>206</v>
      </c>
      <c r="F103" s="90" t="s">
        <v>206</v>
      </c>
      <c r="G103" s="30"/>
      <c r="H103" s="90" t="s">
        <v>206</v>
      </c>
      <c r="I103" s="90" t="s">
        <v>206</v>
      </c>
      <c r="J103" s="90" t="s">
        <v>206</v>
      </c>
      <c r="K103" s="90" t="s">
        <v>206</v>
      </c>
      <c r="L103" s="30"/>
      <c r="M103" s="90" t="s">
        <v>206</v>
      </c>
      <c r="N103" s="90" t="s">
        <v>206</v>
      </c>
      <c r="O103" s="90" t="s">
        <v>206</v>
      </c>
      <c r="P103" s="88">
        <f>P7/P55</f>
        <v>198.72222222222223</v>
      </c>
      <c r="Q103" s="30"/>
      <c r="R103" s="88">
        <f t="shared" si="323"/>
        <v>200.85714285714286</v>
      </c>
      <c r="S103" s="88">
        <f t="shared" si="323"/>
        <v>181.38888888888889</v>
      </c>
      <c r="T103" s="88">
        <f t="shared" si="323"/>
        <v>174.86666666666667</v>
      </c>
      <c r="U103" s="88">
        <f t="shared" si="323"/>
        <v>177.90566037735849</v>
      </c>
      <c r="V103" s="30"/>
      <c r="W103" s="88">
        <f t="shared" si="324"/>
        <v>179.94545454545454</v>
      </c>
      <c r="X103" s="88">
        <f t="shared" si="324"/>
        <v>176.73214285714286</v>
      </c>
      <c r="Y103" s="88">
        <f t="shared" si="324"/>
        <v>177.76363636363635</v>
      </c>
      <c r="Z103" s="88">
        <f t="shared" si="324"/>
        <v>180.46428571428572</v>
      </c>
      <c r="AA103" s="30"/>
      <c r="AB103" s="88">
        <f t="shared" si="325"/>
        <v>179.28070175438597</v>
      </c>
      <c r="AC103" s="88">
        <f t="shared" si="325"/>
        <v>177.16666666666666</v>
      </c>
      <c r="AD103" s="88">
        <f t="shared" si="325"/>
        <v>174.28378378378375</v>
      </c>
      <c r="AE103" s="88">
        <f t="shared" si="325"/>
        <v>185.67741935483872</v>
      </c>
      <c r="AF103" s="30"/>
      <c r="AG103" s="88">
        <f t="shared" si="326"/>
        <v>193.57547169811323</v>
      </c>
      <c r="AH103" s="88">
        <f t="shared" si="326"/>
        <v>207.62400000000002</v>
      </c>
      <c r="AI103" s="88">
        <f t="shared" si="326"/>
        <v>220.41007194244605</v>
      </c>
      <c r="AJ103" s="88">
        <f t="shared" si="326"/>
        <v>241.67080745341616</v>
      </c>
      <c r="AK103" s="30"/>
      <c r="AL103" s="88">
        <f t="shared" si="327"/>
        <v>255.62352941176471</v>
      </c>
      <c r="AM103" s="88">
        <f t="shared" si="327"/>
        <v>272.52659574468083</v>
      </c>
      <c r="AN103" s="88">
        <f t="shared" si="327"/>
        <v>280.51832460732982</v>
      </c>
      <c r="AO103" s="88">
        <f t="shared" si="327"/>
        <v>301.19634703196346</v>
      </c>
      <c r="AP103" s="30"/>
      <c r="AQ103" s="88">
        <f t="shared" si="328"/>
        <v>307.8</v>
      </c>
      <c r="AR103" s="88">
        <f t="shared" si="328"/>
        <v>315.60082304526748</v>
      </c>
      <c r="AS103" s="88">
        <f t="shared" si="328"/>
        <v>318.67886178861789</v>
      </c>
      <c r="AT103" s="88">
        <f t="shared" si="328"/>
        <v>323.4296875</v>
      </c>
      <c r="AU103" s="30"/>
      <c r="AV103" s="88">
        <f t="shared" si="329"/>
        <v>331.19465648854964</v>
      </c>
      <c r="AW103" s="88">
        <f t="shared" si="329"/>
        <v>332.3805970149254</v>
      </c>
      <c r="AX103" s="88">
        <f t="shared" ref="AX103:AY103" si="354">AX7/AX55</f>
        <v>333.33210332103323</v>
      </c>
      <c r="AY103" s="88">
        <f t="shared" si="354"/>
        <v>337.40714285714284</v>
      </c>
      <c r="BA103" s="88">
        <f t="shared" si="331"/>
        <v>337.80071174377224</v>
      </c>
      <c r="BB103" s="88">
        <f t="shared" si="331"/>
        <v>337.51408450704224</v>
      </c>
      <c r="BC103" s="88">
        <f t="shared" ref="BC103:BD103" si="355">BC7/BC55</f>
        <v>338.95486111111109</v>
      </c>
      <c r="BD103" s="88">
        <f t="shared" si="355"/>
        <v>341.82068965517243</v>
      </c>
      <c r="BF103" s="88">
        <f t="shared" ref="BF103:BG103" si="356">BF7/BF55</f>
        <v>343.23859649122812</v>
      </c>
      <c r="BG103" s="88">
        <f t="shared" si="356"/>
        <v>344.83333333333337</v>
      </c>
      <c r="BH103" s="88">
        <f t="shared" ref="BH103" si="357">BH7/BH55</f>
        <v>345.74385964912278</v>
      </c>
      <c r="BI103" s="88">
        <v>352.98299319727892</v>
      </c>
      <c r="BK103" s="88">
        <v>355.38144329896909</v>
      </c>
      <c r="BL103" s="88">
        <v>358.93197278911566</v>
      </c>
      <c r="BM103" s="88">
        <v>365.10652920962207</v>
      </c>
      <c r="BN103" s="88">
        <f t="shared" si="335"/>
        <v>369.54054054054052</v>
      </c>
    </row>
    <row r="104" spans="2:66" outlineLevel="1" x14ac:dyDescent="0.35">
      <c r="B104" s="30" t="s">
        <v>257</v>
      </c>
      <c r="C104" s="90" t="s">
        <v>206</v>
      </c>
      <c r="D104" s="90" t="s">
        <v>206</v>
      </c>
      <c r="E104" s="90" t="s">
        <v>206</v>
      </c>
      <c r="F104" s="90" t="s">
        <v>206</v>
      </c>
      <c r="G104" s="30"/>
      <c r="H104" s="90" t="s">
        <v>206</v>
      </c>
      <c r="I104" s="90" t="s">
        <v>206</v>
      </c>
      <c r="J104" s="90" t="s">
        <v>206</v>
      </c>
      <c r="K104" s="90" t="s">
        <v>206</v>
      </c>
      <c r="L104" s="30"/>
      <c r="M104" s="90" t="s">
        <v>206</v>
      </c>
      <c r="N104" s="90" t="s">
        <v>206</v>
      </c>
      <c r="O104" s="90" t="s">
        <v>206</v>
      </c>
      <c r="P104" s="90" t="s">
        <v>206</v>
      </c>
      <c r="Q104" s="30"/>
      <c r="R104" s="90" t="s">
        <v>206</v>
      </c>
      <c r="S104" s="90" t="s">
        <v>206</v>
      </c>
      <c r="T104" s="90" t="s">
        <v>206</v>
      </c>
      <c r="U104" s="90" t="s">
        <v>206</v>
      </c>
      <c r="V104" s="30"/>
      <c r="W104" s="90" t="s">
        <v>206</v>
      </c>
      <c r="X104" s="90" t="s">
        <v>206</v>
      </c>
      <c r="Y104" s="90" t="s">
        <v>206</v>
      </c>
      <c r="Z104" s="90" t="s">
        <v>206</v>
      </c>
      <c r="AA104" s="30"/>
      <c r="AB104" s="90" t="s">
        <v>206</v>
      </c>
      <c r="AC104" s="90" t="s">
        <v>206</v>
      </c>
      <c r="AD104" s="90" t="s">
        <v>206</v>
      </c>
      <c r="AE104" s="90" t="s">
        <v>206</v>
      </c>
      <c r="AF104" s="30"/>
      <c r="AG104" s="90" t="s">
        <v>206</v>
      </c>
      <c r="AH104" s="90" t="s">
        <v>206</v>
      </c>
      <c r="AI104" s="90" t="s">
        <v>206</v>
      </c>
      <c r="AJ104" s="90" t="s">
        <v>206</v>
      </c>
      <c r="AK104" s="30"/>
      <c r="AL104" s="88">
        <f t="shared" si="327"/>
        <v>296.53846153846155</v>
      </c>
      <c r="AM104" s="88">
        <f t="shared" si="327"/>
        <v>286.88888888888891</v>
      </c>
      <c r="AN104" s="88">
        <f t="shared" si="327"/>
        <v>299.43181818181819</v>
      </c>
      <c r="AO104" s="88">
        <f t="shared" si="327"/>
        <v>324.96774193548396</v>
      </c>
      <c r="AP104" s="30"/>
      <c r="AQ104" s="88">
        <f t="shared" si="328"/>
        <v>334.50649350649348</v>
      </c>
      <c r="AR104" s="88">
        <f t="shared" si="328"/>
        <v>337.59615384615387</v>
      </c>
      <c r="AS104" s="88">
        <f t="shared" si="328"/>
        <v>336.24778761061941</v>
      </c>
      <c r="AT104" s="88">
        <f t="shared" si="328"/>
        <v>338.41085271317831</v>
      </c>
      <c r="AU104" s="30"/>
      <c r="AV104" s="88">
        <f t="shared" si="329"/>
        <v>343.49645390070918</v>
      </c>
      <c r="AW104" s="88">
        <f t="shared" si="329"/>
        <v>349.30666666666667</v>
      </c>
      <c r="AX104" s="88">
        <f t="shared" ref="AX104:AY104" si="358">AX8/AX56</f>
        <v>349.07643312101914</v>
      </c>
      <c r="AY104" s="88">
        <f t="shared" si="358"/>
        <v>351.14705882352945</v>
      </c>
      <c r="BA104" s="88">
        <f t="shared" si="331"/>
        <v>351.6104651162791</v>
      </c>
      <c r="BB104" s="88">
        <f t="shared" si="331"/>
        <v>352.33519553072631</v>
      </c>
      <c r="BC104" s="88">
        <f t="shared" ref="BC104:BD104" si="359">BC8/BC56</f>
        <v>352.16216216216219</v>
      </c>
      <c r="BD104" s="88">
        <f t="shared" si="359"/>
        <v>352.4747474747474</v>
      </c>
      <c r="BF104" s="88">
        <f t="shared" ref="BF104:BG104" si="360">BF8/BF56</f>
        <v>352.4747474747474</v>
      </c>
      <c r="BG104" s="88">
        <f t="shared" si="360"/>
        <v>355.25980392156862</v>
      </c>
      <c r="BH104" s="88">
        <f t="shared" ref="BH104" si="361">BH8/BH56</f>
        <v>356.97652582159623</v>
      </c>
      <c r="BI104" s="88">
        <v>363.14163090128761</v>
      </c>
      <c r="BK104" s="88">
        <v>363.70338983050846</v>
      </c>
      <c r="BL104" s="88">
        <v>366.96442687747037</v>
      </c>
      <c r="BM104" s="88">
        <v>369.79687499999994</v>
      </c>
      <c r="BN104" s="88">
        <f t="shared" si="335"/>
        <v>378.79411764705884</v>
      </c>
    </row>
    <row r="105" spans="2:66" outlineLevel="1" x14ac:dyDescent="0.35">
      <c r="B105" s="30" t="s">
        <v>251</v>
      </c>
      <c r="C105" s="90" t="s">
        <v>206</v>
      </c>
      <c r="D105" s="90" t="s">
        <v>206</v>
      </c>
      <c r="E105" s="90" t="s">
        <v>206</v>
      </c>
      <c r="F105" s="90" t="s">
        <v>206</v>
      </c>
      <c r="G105" s="30"/>
      <c r="H105" s="90" t="s">
        <v>206</v>
      </c>
      <c r="I105" s="90" t="s">
        <v>206</v>
      </c>
      <c r="J105" s="90" t="s">
        <v>206</v>
      </c>
      <c r="K105" s="90" t="s">
        <v>206</v>
      </c>
      <c r="L105" s="30"/>
      <c r="M105" s="90" t="s">
        <v>206</v>
      </c>
      <c r="N105" s="90" t="s">
        <v>206</v>
      </c>
      <c r="O105" s="90" t="s">
        <v>206</v>
      </c>
      <c r="P105" s="90" t="s">
        <v>206</v>
      </c>
      <c r="Q105" s="30"/>
      <c r="R105" s="90" t="s">
        <v>206</v>
      </c>
      <c r="S105" s="90" t="s">
        <v>206</v>
      </c>
      <c r="T105" s="90" t="s">
        <v>206</v>
      </c>
      <c r="U105" s="90" t="s">
        <v>206</v>
      </c>
      <c r="V105" s="30"/>
      <c r="W105" s="90" t="s">
        <v>206</v>
      </c>
      <c r="X105" s="90" t="s">
        <v>206</v>
      </c>
      <c r="Y105" s="90" t="s">
        <v>206</v>
      </c>
      <c r="Z105" s="90" t="s">
        <v>206</v>
      </c>
      <c r="AA105" s="30"/>
      <c r="AB105" s="90" t="s">
        <v>206</v>
      </c>
      <c r="AC105" s="90" t="s">
        <v>206</v>
      </c>
      <c r="AD105" s="90" t="s">
        <v>206</v>
      </c>
      <c r="AE105" s="90" t="s">
        <v>206</v>
      </c>
      <c r="AF105" s="30"/>
      <c r="AG105" s="90" t="s">
        <v>206</v>
      </c>
      <c r="AH105" s="90" t="s">
        <v>206</v>
      </c>
      <c r="AI105" s="90" t="s">
        <v>206</v>
      </c>
      <c r="AJ105" s="90" t="s">
        <v>206</v>
      </c>
      <c r="AK105" s="30"/>
      <c r="AL105" s="90" t="s">
        <v>206</v>
      </c>
      <c r="AM105" s="90" t="s">
        <v>206</v>
      </c>
      <c r="AN105" s="90" t="s">
        <v>206</v>
      </c>
      <c r="AO105" s="90" t="s">
        <v>206</v>
      </c>
      <c r="AP105" s="30"/>
      <c r="AQ105" s="90" t="s">
        <v>206</v>
      </c>
      <c r="AR105" s="90" t="s">
        <v>206</v>
      </c>
      <c r="AS105" s="90" t="s">
        <v>206</v>
      </c>
      <c r="AT105" s="90" t="s">
        <v>206</v>
      </c>
      <c r="AU105" s="30"/>
      <c r="AV105" s="90" t="s">
        <v>206</v>
      </c>
      <c r="AW105" s="90" t="s">
        <v>206</v>
      </c>
      <c r="AX105" s="90" t="s">
        <v>206</v>
      </c>
      <c r="AY105" s="90" t="s">
        <v>206</v>
      </c>
      <c r="BA105" s="88">
        <f t="shared" si="331"/>
        <v>484</v>
      </c>
      <c r="BB105" s="88">
        <f t="shared" si="331"/>
        <v>458.125</v>
      </c>
      <c r="BC105" s="88">
        <f t="shared" ref="BC105:BD105" si="362">BC9/BC57</f>
        <v>458.125</v>
      </c>
      <c r="BD105" s="88">
        <f t="shared" si="362"/>
        <v>452.33333333333326</v>
      </c>
      <c r="BF105" s="90" t="s">
        <v>206</v>
      </c>
      <c r="BG105" s="90" t="s">
        <v>206</v>
      </c>
      <c r="BH105" s="90" t="s">
        <v>206</v>
      </c>
      <c r="BI105" s="90" t="s">
        <v>206</v>
      </c>
      <c r="BK105" s="90" t="s">
        <v>206</v>
      </c>
      <c r="BL105" s="90" t="s">
        <v>206</v>
      </c>
      <c r="BM105" s="90" t="s">
        <v>206</v>
      </c>
      <c r="BN105" s="90" t="s">
        <v>206</v>
      </c>
    </row>
    <row r="106" spans="2:66" outlineLevel="1" x14ac:dyDescent="0.35">
      <c r="B106" s="30" t="s">
        <v>34</v>
      </c>
      <c r="C106" s="90" t="s">
        <v>206</v>
      </c>
      <c r="D106" s="90" t="s">
        <v>206</v>
      </c>
      <c r="E106" s="90" t="s">
        <v>206</v>
      </c>
      <c r="F106" s="90" t="s">
        <v>206</v>
      </c>
      <c r="G106" s="30"/>
      <c r="H106" s="90" t="s">
        <v>206</v>
      </c>
      <c r="I106" s="90" t="s">
        <v>206</v>
      </c>
      <c r="J106" s="90" t="s">
        <v>206</v>
      </c>
      <c r="K106" s="90" t="s">
        <v>206</v>
      </c>
      <c r="L106" s="30"/>
      <c r="M106" s="90" t="s">
        <v>206</v>
      </c>
      <c r="N106" s="90" t="s">
        <v>206</v>
      </c>
      <c r="O106" s="90" t="s">
        <v>206</v>
      </c>
      <c r="P106" s="90" t="s">
        <v>206</v>
      </c>
      <c r="Q106" s="30"/>
      <c r="R106" s="90" t="s">
        <v>206</v>
      </c>
      <c r="S106" s="90" t="s">
        <v>206</v>
      </c>
      <c r="T106" s="90" t="s">
        <v>206</v>
      </c>
      <c r="U106" s="88">
        <f t="shared" ref="U106" si="363">U10/U58</f>
        <v>309</v>
      </c>
      <c r="V106" s="30"/>
      <c r="W106" s="88">
        <f t="shared" ref="W106:Z107" si="364">W10/W58</f>
        <v>309</v>
      </c>
      <c r="X106" s="88">
        <f t="shared" si="364"/>
        <v>309</v>
      </c>
      <c r="Y106" s="88">
        <f t="shared" si="364"/>
        <v>302.375</v>
      </c>
      <c r="Z106" s="88">
        <f t="shared" si="364"/>
        <v>304.55555555555554</v>
      </c>
      <c r="AA106" s="30"/>
      <c r="AB106" s="88">
        <f t="shared" ref="AB106:AE106" si="365">AB10/AB58</f>
        <v>304.55555555555554</v>
      </c>
      <c r="AC106" s="88">
        <f t="shared" si="365"/>
        <v>251.15384615384616</v>
      </c>
      <c r="AD106" s="88">
        <f t="shared" si="365"/>
        <v>285.90909090909093</v>
      </c>
      <c r="AE106" s="88">
        <f t="shared" si="365"/>
        <v>289.84615384615387</v>
      </c>
      <c r="AF106" s="30"/>
      <c r="AG106" s="88">
        <f t="shared" ref="AG106:AJ106" si="366">AG10/AG58</f>
        <v>299.23076923076923</v>
      </c>
      <c r="AH106" s="88">
        <f t="shared" si="366"/>
        <v>255</v>
      </c>
      <c r="AI106" s="88">
        <f t="shared" si="366"/>
        <v>353.28571428571428</v>
      </c>
      <c r="AJ106" s="88">
        <f t="shared" si="366"/>
        <v>387.27777777777777</v>
      </c>
      <c r="AK106" s="30"/>
      <c r="AL106" s="88">
        <f t="shared" ref="AL106:AO106" si="367">AL10/AL58</f>
        <v>409.78947368421052</v>
      </c>
      <c r="AM106" s="88">
        <f t="shared" si="367"/>
        <v>397.57894736842104</v>
      </c>
      <c r="AN106" s="88">
        <f t="shared" si="367"/>
        <v>386.72727272727275</v>
      </c>
      <c r="AO106" s="88">
        <f t="shared" si="367"/>
        <v>387.25</v>
      </c>
      <c r="AP106" s="30"/>
      <c r="AQ106" s="88">
        <f t="shared" ref="AQ106:AT106" si="368">AQ10/AQ58</f>
        <v>387.25</v>
      </c>
      <c r="AR106" s="88">
        <f t="shared" si="368"/>
        <v>387.25</v>
      </c>
      <c r="AS106" s="88">
        <f t="shared" si="368"/>
        <v>382.30434782608694</v>
      </c>
      <c r="AT106" s="88">
        <f t="shared" si="368"/>
        <v>354.31250000000006</v>
      </c>
      <c r="AU106" s="30"/>
      <c r="AV106" s="88">
        <f t="shared" ref="AV106:AW106" si="369">AV10/AV58</f>
        <v>358.39393939393938</v>
      </c>
      <c r="AW106" s="88">
        <f t="shared" si="369"/>
        <v>354.57142857142856</v>
      </c>
      <c r="AX106" s="88">
        <f t="shared" ref="AX106:AY106" si="370">AX10/AX58</f>
        <v>377.75</v>
      </c>
      <c r="AY106" s="88">
        <f t="shared" si="370"/>
        <v>371.7837837837838</v>
      </c>
      <c r="BA106" s="88">
        <f t="shared" ref="BA106:BB106" si="371">BA10/BA58</f>
        <v>371.7837837837838</v>
      </c>
      <c r="BB106" s="88">
        <f t="shared" si="371"/>
        <v>371.7837837837838</v>
      </c>
      <c r="BC106" s="88">
        <f t="shared" ref="BC106:BD106" si="372">BC10/BC58</f>
        <v>371.7837837837838</v>
      </c>
      <c r="BD106" s="88">
        <f t="shared" si="372"/>
        <v>349.08333333333331</v>
      </c>
      <c r="BF106" s="88">
        <f t="shared" ref="BF106:BG106" si="373">BF10/BF58</f>
        <v>349.08333333333331</v>
      </c>
      <c r="BG106" s="88">
        <f t="shared" si="373"/>
        <v>349.08333333333331</v>
      </c>
      <c r="BH106" s="88">
        <f t="shared" ref="BH106" si="374">BH10/BH58</f>
        <v>341.52941176470586</v>
      </c>
      <c r="BI106" s="88">
        <v>354.58823529411762</v>
      </c>
      <c r="BK106" s="88">
        <v>354.58823529411762</v>
      </c>
      <c r="BL106" s="88">
        <v>364.34482758620686</v>
      </c>
      <c r="BM106" s="88">
        <v>385.39285714285717</v>
      </c>
      <c r="BN106" s="88">
        <f>BN10/BN58</f>
        <v>427.10714285714283</v>
      </c>
    </row>
    <row r="107" spans="2:66" outlineLevel="1" x14ac:dyDescent="0.35">
      <c r="B107" s="30" t="s">
        <v>243</v>
      </c>
      <c r="C107" s="88">
        <f t="shared" ref="C107" si="375">C11/C59</f>
        <v>186</v>
      </c>
      <c r="D107" s="88">
        <f t="shared" ref="D107:F107" si="376">D11/D59</f>
        <v>186</v>
      </c>
      <c r="E107" s="88">
        <f t="shared" si="376"/>
        <v>186</v>
      </c>
      <c r="F107" s="88">
        <f t="shared" si="376"/>
        <v>143</v>
      </c>
      <c r="G107" s="30"/>
      <c r="H107" s="88">
        <f t="shared" ref="H107:K107" si="377">H11/H59</f>
        <v>143</v>
      </c>
      <c r="I107" s="88">
        <f t="shared" si="377"/>
        <v>121</v>
      </c>
      <c r="J107" s="88">
        <f t="shared" si="377"/>
        <v>116.6</v>
      </c>
      <c r="K107" s="88">
        <f t="shared" si="377"/>
        <v>104.54545454545455</v>
      </c>
      <c r="L107" s="30"/>
      <c r="M107" s="88">
        <f t="shared" ref="M107:P107" si="378">M11/M59</f>
        <v>85.047619047619051</v>
      </c>
      <c r="N107" s="88">
        <f t="shared" si="378"/>
        <v>87.357142857142847</v>
      </c>
      <c r="O107" s="88">
        <f t="shared" si="378"/>
        <v>80.871794871794876</v>
      </c>
      <c r="P107" s="88">
        <f t="shared" si="378"/>
        <v>80.054545454545448</v>
      </c>
      <c r="Q107" s="30"/>
      <c r="R107" s="88">
        <f t="shared" ref="R107:U107" si="379">R11/R59</f>
        <v>78.862068965517238</v>
      </c>
      <c r="S107" s="88">
        <f t="shared" si="379"/>
        <v>76.477611940298502</v>
      </c>
      <c r="T107" s="88">
        <f t="shared" si="379"/>
        <v>74.602739726027394</v>
      </c>
      <c r="U107" s="88">
        <f t="shared" si="379"/>
        <v>73.098901098901095</v>
      </c>
      <c r="V107" s="30"/>
      <c r="W107" s="88">
        <f t="shared" si="364"/>
        <v>71.576086956521735</v>
      </c>
      <c r="X107" s="88">
        <f t="shared" si="364"/>
        <v>72.696969696969703</v>
      </c>
      <c r="Y107" s="88">
        <f t="shared" si="364"/>
        <v>71.092783505154642</v>
      </c>
      <c r="Z107" s="88">
        <f t="shared" si="364"/>
        <v>70.257425742574256</v>
      </c>
      <c r="AA107" s="30"/>
      <c r="AB107" s="90" t="s">
        <v>206</v>
      </c>
      <c r="AC107" s="90" t="s">
        <v>206</v>
      </c>
      <c r="AD107" s="90" t="s">
        <v>206</v>
      </c>
      <c r="AE107" s="90" t="s">
        <v>206</v>
      </c>
      <c r="AF107" s="30"/>
      <c r="AG107" s="90" t="s">
        <v>206</v>
      </c>
      <c r="AH107" s="90" t="s">
        <v>206</v>
      </c>
      <c r="AI107" s="90" t="s">
        <v>206</v>
      </c>
      <c r="AJ107" s="90" t="s">
        <v>206</v>
      </c>
      <c r="AK107" s="30"/>
      <c r="AL107" s="90" t="s">
        <v>206</v>
      </c>
      <c r="AM107" s="90" t="s">
        <v>206</v>
      </c>
      <c r="AN107" s="90" t="s">
        <v>206</v>
      </c>
      <c r="AO107" s="90" t="s">
        <v>206</v>
      </c>
      <c r="AP107" s="30"/>
      <c r="AQ107" s="90" t="s">
        <v>206</v>
      </c>
      <c r="AR107" s="90" t="s">
        <v>206</v>
      </c>
      <c r="AS107" s="90" t="s">
        <v>206</v>
      </c>
      <c r="AT107" s="90" t="s">
        <v>206</v>
      </c>
      <c r="AU107" s="30"/>
      <c r="AV107" s="90" t="s">
        <v>206</v>
      </c>
      <c r="AW107" s="90" t="s">
        <v>206</v>
      </c>
      <c r="AX107" s="90" t="s">
        <v>206</v>
      </c>
      <c r="AY107" s="90" t="s">
        <v>206</v>
      </c>
      <c r="BA107" s="90" t="s">
        <v>206</v>
      </c>
      <c r="BB107" s="90" t="s">
        <v>206</v>
      </c>
      <c r="BC107" s="90" t="s">
        <v>206</v>
      </c>
      <c r="BD107" s="90" t="s">
        <v>206</v>
      </c>
      <c r="BF107" s="90" t="s">
        <v>206</v>
      </c>
      <c r="BG107" s="90" t="s">
        <v>206</v>
      </c>
      <c r="BH107" s="90" t="s">
        <v>206</v>
      </c>
      <c r="BI107" s="90" t="s">
        <v>206</v>
      </c>
      <c r="BK107" s="90" t="s">
        <v>206</v>
      </c>
      <c r="BL107" s="90" t="s">
        <v>206</v>
      </c>
      <c r="BM107" s="90" t="s">
        <v>206</v>
      </c>
      <c r="BN107" s="90" t="s">
        <v>206</v>
      </c>
    </row>
    <row r="108" spans="2:66" x14ac:dyDescent="0.3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</row>
    <row r="109" spans="2:66" x14ac:dyDescent="0.3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</row>
    <row r="110" spans="2:66" x14ac:dyDescent="0.35">
      <c r="B110" s="39"/>
      <c r="C110" s="103" t="s">
        <v>35</v>
      </c>
      <c r="D110" s="103" t="s">
        <v>36</v>
      </c>
      <c r="E110" s="103" t="s">
        <v>37</v>
      </c>
      <c r="F110" s="103" t="s">
        <v>38</v>
      </c>
      <c r="G110" s="110"/>
      <c r="H110" s="103" t="s">
        <v>39</v>
      </c>
      <c r="I110" s="103" t="s">
        <v>40</v>
      </c>
      <c r="J110" s="103" t="s">
        <v>41</v>
      </c>
      <c r="K110" s="103" t="s">
        <v>42</v>
      </c>
      <c r="L110" s="30"/>
      <c r="M110" s="41" t="s">
        <v>43</v>
      </c>
      <c r="N110" s="41" t="s">
        <v>44</v>
      </c>
      <c r="O110" s="41" t="s">
        <v>45</v>
      </c>
      <c r="P110" s="41" t="s">
        <v>46</v>
      </c>
      <c r="Q110" s="30"/>
      <c r="R110" s="41" t="s">
        <v>47</v>
      </c>
      <c r="S110" s="41" t="s">
        <v>48</v>
      </c>
      <c r="T110" s="41" t="s">
        <v>49</v>
      </c>
      <c r="U110" s="41" t="s">
        <v>50</v>
      </c>
      <c r="V110" s="30"/>
      <c r="W110" s="41" t="s">
        <v>51</v>
      </c>
      <c r="X110" s="41" t="s">
        <v>52</v>
      </c>
      <c r="Y110" s="41" t="s">
        <v>53</v>
      </c>
      <c r="Z110" s="41" t="s">
        <v>54</v>
      </c>
      <c r="AA110" s="40"/>
      <c r="AB110" s="41" t="s">
        <v>55</v>
      </c>
      <c r="AC110" s="41" t="s">
        <v>58</v>
      </c>
      <c r="AD110" s="41" t="s">
        <v>59</v>
      </c>
      <c r="AE110" s="41" t="s">
        <v>60</v>
      </c>
      <c r="AF110" s="40"/>
      <c r="AG110" s="41" t="s">
        <v>61</v>
      </c>
      <c r="AH110" s="41" t="s">
        <v>56</v>
      </c>
      <c r="AI110" s="41" t="s">
        <v>62</v>
      </c>
      <c r="AJ110" s="41" t="s">
        <v>63</v>
      </c>
      <c r="AK110" s="40"/>
      <c r="AL110" s="41" t="s">
        <v>64</v>
      </c>
      <c r="AM110" s="41" t="s">
        <v>65</v>
      </c>
      <c r="AN110" s="41" t="s">
        <v>57</v>
      </c>
      <c r="AO110" s="41" t="s">
        <v>66</v>
      </c>
      <c r="AP110" s="40"/>
      <c r="AQ110" s="41" t="s">
        <v>67</v>
      </c>
      <c r="AR110" s="41" t="s">
        <v>68</v>
      </c>
      <c r="AS110" s="41" t="s">
        <v>69</v>
      </c>
      <c r="AT110" s="41" t="s">
        <v>70</v>
      </c>
      <c r="AU110" s="40"/>
      <c r="AV110" s="41" t="s">
        <v>71</v>
      </c>
      <c r="AW110" s="41" t="s">
        <v>72</v>
      </c>
      <c r="AX110" s="41" t="s">
        <v>73</v>
      </c>
      <c r="AY110" s="41" t="s">
        <v>74</v>
      </c>
      <c r="BA110" s="41" t="s">
        <v>249</v>
      </c>
      <c r="BB110" s="155" t="s">
        <v>252</v>
      </c>
      <c r="BC110" s="103" t="s">
        <v>253</v>
      </c>
      <c r="BD110" s="103" t="s">
        <v>254</v>
      </c>
      <c r="BF110" s="41" t="s">
        <v>258</v>
      </c>
      <c r="BG110" s="103" t="s">
        <v>259</v>
      </c>
      <c r="BH110" s="103" t="s">
        <v>263</v>
      </c>
      <c r="BI110" s="41" t="s">
        <v>271</v>
      </c>
      <c r="BK110" s="41" t="s">
        <v>274</v>
      </c>
      <c r="BL110" s="41" t="s">
        <v>277</v>
      </c>
      <c r="BM110" s="41" t="s">
        <v>279</v>
      </c>
      <c r="BN110" s="41" t="s">
        <v>283</v>
      </c>
    </row>
    <row r="111" spans="2:66" x14ac:dyDescent="0.35">
      <c r="B111" s="4" t="s">
        <v>234</v>
      </c>
      <c r="C111" s="20">
        <v>2.8260628361734152E-2</v>
      </c>
      <c r="D111" s="20">
        <v>3.0004553345285956E-2</v>
      </c>
      <c r="E111" s="20">
        <v>2.6675910851108986E-2</v>
      </c>
      <c r="F111" s="20">
        <v>1.2673104080623165E-2</v>
      </c>
      <c r="G111" s="30"/>
      <c r="H111" s="20">
        <f t="shared" ref="H111:K113" si="380">H99/C99-1</f>
        <v>1.547066516480089E-2</v>
      </c>
      <c r="I111" s="20">
        <f t="shared" si="380"/>
        <v>-5.8394842421180426E-2</v>
      </c>
      <c r="J111" s="20">
        <f t="shared" si="380"/>
        <v>-3.9390214312969185E-2</v>
      </c>
      <c r="K111" s="20">
        <f t="shared" si="380"/>
        <v>-6.4114389580455677E-2</v>
      </c>
      <c r="L111" s="30"/>
      <c r="M111" s="20">
        <f t="shared" ref="M111:P113" si="381">M99/H99-1</f>
        <v>-6.9825724954216795E-2</v>
      </c>
      <c r="N111" s="20">
        <f t="shared" si="381"/>
        <v>-5.9112798432480518E-2</v>
      </c>
      <c r="O111" s="20">
        <f t="shared" si="381"/>
        <v>-5.6793223650148716E-2</v>
      </c>
      <c r="P111" s="20">
        <f t="shared" si="381"/>
        <v>-0.17734209685193314</v>
      </c>
      <c r="Q111" s="30"/>
      <c r="R111" s="20">
        <f t="shared" ref="R111:U113" si="382">R99/M99-1</f>
        <v>-0.16819101781472801</v>
      </c>
      <c r="S111" s="20">
        <f t="shared" si="382"/>
        <v>-0.21199586066505349</v>
      </c>
      <c r="T111" s="20">
        <f t="shared" si="382"/>
        <v>-0.21080596978444444</v>
      </c>
      <c r="U111" s="20">
        <f t="shared" si="382"/>
        <v>-6.5850336503827545E-2</v>
      </c>
      <c r="V111" s="30"/>
      <c r="W111" s="20">
        <f t="shared" ref="W111:Z115" si="383">W99/R99-1</f>
        <v>-5.8924746832477504E-2</v>
      </c>
      <c r="X111" s="20">
        <f t="shared" si="383"/>
        <v>3.5538119702803961E-2</v>
      </c>
      <c r="Y111" s="20">
        <f t="shared" si="383"/>
        <v>1.1363551804530303E-2</v>
      </c>
      <c r="Z111" s="20">
        <f t="shared" si="383"/>
        <v>2.3229058025734606E-2</v>
      </c>
      <c r="AA111" s="30"/>
      <c r="AB111" s="20">
        <f t="shared" ref="AB111:AE115" si="384">AB99/W99-1</f>
        <v>0.11181286161753645</v>
      </c>
      <c r="AC111" s="20">
        <f t="shared" si="384"/>
        <v>8.973897123525898E-2</v>
      </c>
      <c r="AD111" s="20">
        <f t="shared" si="384"/>
        <v>0.10646051216341412</v>
      </c>
      <c r="AE111" s="20">
        <f t="shared" si="384"/>
        <v>9.856874720638964E-2</v>
      </c>
      <c r="AF111" s="30"/>
      <c r="AG111" s="20">
        <f t="shared" ref="AG111:AJ115" si="385">AG99/AB99-1</f>
        <v>9.0408574016094256E-3</v>
      </c>
      <c r="AH111" s="20">
        <f t="shared" si="385"/>
        <v>1.6905287589142226E-2</v>
      </c>
      <c r="AI111" s="20">
        <f t="shared" si="385"/>
        <v>2.7248946359911486E-2</v>
      </c>
      <c r="AJ111" s="20">
        <f t="shared" si="385"/>
        <v>4.7615625308176091E-2</v>
      </c>
      <c r="AK111" s="30"/>
      <c r="AL111" s="20">
        <f t="shared" ref="AL111:AO115" si="386">AL99/AG99-1</f>
        <v>6.5268415515452816E-2</v>
      </c>
      <c r="AM111" s="20">
        <f t="shared" si="386"/>
        <v>8.682032795915795E-2</v>
      </c>
      <c r="AN111" s="20">
        <f t="shared" si="386"/>
        <v>9.1895389505668446E-2</v>
      </c>
      <c r="AO111" s="20">
        <f t="shared" si="386"/>
        <v>0.10635430691833192</v>
      </c>
      <c r="AP111" s="30"/>
      <c r="AQ111" s="20">
        <f t="shared" ref="AQ111:AT116" si="387">AQ99/AL99-1</f>
        <v>0.10346757950441399</v>
      </c>
      <c r="AR111" s="20">
        <f t="shared" si="387"/>
        <v>0.10059554100034451</v>
      </c>
      <c r="AS111" s="20">
        <f t="shared" si="387"/>
        <v>9.3226354958916291E-2</v>
      </c>
      <c r="AT111" s="20">
        <f t="shared" si="387"/>
        <v>6.8873684539808799E-2</v>
      </c>
      <c r="AU111" s="30"/>
      <c r="AV111" s="20">
        <f t="shared" ref="AV111:AY116" si="388">AV99/AQ99-1</f>
        <v>7.9378481251130451E-2</v>
      </c>
      <c r="AW111" s="20">
        <f t="shared" si="388"/>
        <v>7.6637069933361834E-2</v>
      </c>
      <c r="AX111" s="20">
        <f t="shared" si="388"/>
        <v>8.263400772720253E-2</v>
      </c>
      <c r="AY111" s="20">
        <f t="shared" si="388"/>
        <v>8.7774789185494306E-2</v>
      </c>
      <c r="BA111" s="20">
        <f t="shared" ref="BA111:BH116" si="389">BA99/AV99-1</f>
        <v>6.265860886361585E-2</v>
      </c>
      <c r="BB111" s="20">
        <f t="shared" si="389"/>
        <v>5.994046048900481E-2</v>
      </c>
      <c r="BC111" s="20">
        <f t="shared" si="389"/>
        <v>4.8951572504799312E-2</v>
      </c>
      <c r="BD111" s="20">
        <f t="shared" si="389"/>
        <v>4.2872423480098565E-2</v>
      </c>
      <c r="BF111" s="20">
        <f t="shared" si="389"/>
        <v>4.9711575962908539E-2</v>
      </c>
      <c r="BG111" s="20">
        <f t="shared" si="389"/>
        <v>5.4893178957757804E-2</v>
      </c>
      <c r="BH111" s="20">
        <f t="shared" si="389"/>
        <v>4.9095483426836894E-2</v>
      </c>
      <c r="BI111" s="20">
        <v>6.1825302247925817E-2</v>
      </c>
      <c r="BK111" s="20">
        <v>5.9031142065445019E-2</v>
      </c>
      <c r="BL111" s="20">
        <v>7.8612974260628743E-2</v>
      </c>
      <c r="BM111" s="20">
        <v>8.1599935673851043E-2</v>
      </c>
      <c r="BN111" s="20">
        <f t="shared" ref="BN111:BN116" si="390">BN99/BI99-1</f>
        <v>7.7059061389411765E-2</v>
      </c>
    </row>
    <row r="112" spans="2:66" outlineLevel="1" x14ac:dyDescent="0.35">
      <c r="B112" s="52" t="s">
        <v>255</v>
      </c>
      <c r="C112" s="21">
        <v>8.5778660330783962E-2</v>
      </c>
      <c r="D112" s="21">
        <v>6.8305419132770995E-2</v>
      </c>
      <c r="E112" s="21">
        <v>6.043203644151296E-2</v>
      </c>
      <c r="F112" s="21">
        <v>2.9823247863654867E-2</v>
      </c>
      <c r="G112" s="30"/>
      <c r="H112" s="21">
        <f t="shared" si="380"/>
        <v>3.9842403348928856E-2</v>
      </c>
      <c r="I112" s="21">
        <f t="shared" si="380"/>
        <v>3.9765245026600837E-2</v>
      </c>
      <c r="J112" s="21">
        <f t="shared" si="380"/>
        <v>6.0274661043799416E-2</v>
      </c>
      <c r="K112" s="21">
        <f t="shared" si="380"/>
        <v>2.9732800140748639E-2</v>
      </c>
      <c r="L112" s="30"/>
      <c r="M112" s="21">
        <f t="shared" si="381"/>
        <v>5.593262946204125E-2</v>
      </c>
      <c r="N112" s="21">
        <f t="shared" si="381"/>
        <v>5.9836930261000232E-2</v>
      </c>
      <c r="O112" s="21">
        <f t="shared" si="381"/>
        <v>4.8140703305157739E-2</v>
      </c>
      <c r="P112" s="21">
        <f t="shared" si="381"/>
        <v>9.2239023088887429E-2</v>
      </c>
      <c r="Q112" s="30"/>
      <c r="R112" s="21">
        <f t="shared" si="382"/>
        <v>6.1813792931627809E-2</v>
      </c>
      <c r="S112" s="21">
        <f t="shared" si="382"/>
        <v>1.2662945823588068E-2</v>
      </c>
      <c r="T112" s="21">
        <f t="shared" si="382"/>
        <v>-1.0257728915771813E-2</v>
      </c>
      <c r="U112" s="21">
        <f t="shared" si="382"/>
        <v>-1.2013917183454792E-2</v>
      </c>
      <c r="V112" s="30"/>
      <c r="W112" s="21">
        <f t="shared" si="383"/>
        <v>-1.1665302867917671E-2</v>
      </c>
      <c r="X112" s="21">
        <f t="shared" si="383"/>
        <v>2.0356121205887145E-2</v>
      </c>
      <c r="Y112" s="21">
        <f t="shared" si="383"/>
        <v>2.5057246964379942E-2</v>
      </c>
      <c r="Z112" s="21">
        <f t="shared" si="383"/>
        <v>1.5056194850910032E-2</v>
      </c>
      <c r="AA112" s="30"/>
      <c r="AB112" s="21">
        <f t="shared" si="384"/>
        <v>1.5467656964531118E-2</v>
      </c>
      <c r="AC112" s="21">
        <f t="shared" si="384"/>
        <v>6.4365228484353221E-3</v>
      </c>
      <c r="AD112" s="21">
        <f t="shared" si="384"/>
        <v>1.4112261458287145E-2</v>
      </c>
      <c r="AE112" s="21">
        <f t="shared" si="384"/>
        <v>1.5090604541891262E-2</v>
      </c>
      <c r="AF112" s="30"/>
      <c r="AG112" s="21">
        <f t="shared" si="385"/>
        <v>1.847796957283987E-2</v>
      </c>
      <c r="AH112" s="21">
        <f t="shared" si="385"/>
        <v>3.4814013924445497E-2</v>
      </c>
      <c r="AI112" s="21">
        <f t="shared" si="385"/>
        <v>3.7996080290845224E-2</v>
      </c>
      <c r="AJ112" s="21">
        <f t="shared" si="385"/>
        <v>5.1778177675712911E-2</v>
      </c>
      <c r="AK112" s="30"/>
      <c r="AL112" s="21">
        <f t="shared" si="386"/>
        <v>6.7008746794655627E-2</v>
      </c>
      <c r="AM112" s="21">
        <f t="shared" si="386"/>
        <v>9.4772647300308988E-2</v>
      </c>
      <c r="AN112" s="21">
        <f t="shared" si="386"/>
        <v>0.11344135837680014</v>
      </c>
      <c r="AO112" s="21">
        <f t="shared" si="386"/>
        <v>0.13841138839248623</v>
      </c>
      <c r="AP112" s="30"/>
      <c r="AQ112" s="21">
        <f t="shared" si="387"/>
        <v>0.14424925490098017</v>
      </c>
      <c r="AR112" s="21">
        <f t="shared" si="387"/>
        <v>0.12547722598757338</v>
      </c>
      <c r="AS112" s="21">
        <f t="shared" si="387"/>
        <v>0.11790173466448839</v>
      </c>
      <c r="AT112" s="21">
        <f t="shared" si="387"/>
        <v>9.8131839152139078E-2</v>
      </c>
      <c r="AU112" s="30"/>
      <c r="AV112" s="21">
        <f t="shared" si="388"/>
        <v>0.10966878700049687</v>
      </c>
      <c r="AW112" s="21">
        <f t="shared" si="388"/>
        <v>0.10856239962017122</v>
      </c>
      <c r="AX112" s="21">
        <f t="shared" si="388"/>
        <v>0.12087053972735373</v>
      </c>
      <c r="AY112" s="21">
        <f t="shared" si="388"/>
        <v>0.1204740055160487</v>
      </c>
      <c r="BA112" s="21">
        <f t="shared" si="389"/>
        <v>9.7164223829026453E-2</v>
      </c>
      <c r="BB112" s="21">
        <f t="shared" si="389"/>
        <v>9.2156321779192085E-2</v>
      </c>
      <c r="BC112" s="21">
        <f t="shared" si="389"/>
        <v>8.8268290403412442E-2</v>
      </c>
      <c r="BD112" s="21">
        <f t="shared" si="389"/>
        <v>7.4794054711232461E-2</v>
      </c>
      <c r="BF112" s="21">
        <f t="shared" si="389"/>
        <v>7.6637306830978913E-2</v>
      </c>
      <c r="BG112" s="21">
        <f t="shared" si="389"/>
        <v>7.2875830325432656E-2</v>
      </c>
      <c r="BH112" s="21">
        <f t="shared" si="389"/>
        <v>6.9302454104118949E-2</v>
      </c>
      <c r="BI112" s="21">
        <v>8.7989531525894948E-2</v>
      </c>
      <c r="BK112" s="21">
        <v>9.1325975024461714E-2</v>
      </c>
      <c r="BL112" s="21">
        <v>0.10575385706714391</v>
      </c>
      <c r="BM112" s="21">
        <v>0.11775937738202624</v>
      </c>
      <c r="BN112" s="21">
        <f t="shared" si="390"/>
        <v>0.10625674523882278</v>
      </c>
    </row>
    <row r="113" spans="2:66" outlineLevel="1" x14ac:dyDescent="0.35">
      <c r="B113" s="67" t="s">
        <v>30</v>
      </c>
      <c r="C113" s="21">
        <v>1.0666811323685632E-2</v>
      </c>
      <c r="D113" s="21">
        <v>-1.4431717191665916E-2</v>
      </c>
      <c r="E113" s="21">
        <v>-1.2257670266967113E-2</v>
      </c>
      <c r="F113" s="21">
        <v>-5.2359228416113401E-3</v>
      </c>
      <c r="G113" s="30"/>
      <c r="H113" s="21">
        <f t="shared" si="380"/>
        <v>-1.3052972407642471E-2</v>
      </c>
      <c r="I113" s="21">
        <f t="shared" si="380"/>
        <v>-0.1335684502488933</v>
      </c>
      <c r="J113" s="21">
        <f t="shared" si="380"/>
        <v>-8.2322843265965395E-2</v>
      </c>
      <c r="K113" s="21">
        <f t="shared" si="380"/>
        <v>-9.3847670283086604E-2</v>
      </c>
      <c r="L113" s="30"/>
      <c r="M113" s="21">
        <f t="shared" si="381"/>
        <v>-9.2913821368495353E-2</v>
      </c>
      <c r="N113" s="21">
        <f t="shared" si="381"/>
        <v>-4.2007067988379831E-2</v>
      </c>
      <c r="O113" s="21">
        <f t="shared" si="381"/>
        <v>-3.5367990770792668E-3</v>
      </c>
      <c r="P113" s="21">
        <f t="shared" si="381"/>
        <v>2.422741484665325E-2</v>
      </c>
      <c r="Q113" s="30"/>
      <c r="R113" s="21">
        <f t="shared" si="382"/>
        <v>2.857837360620108E-2</v>
      </c>
      <c r="S113" s="21">
        <f t="shared" si="382"/>
        <v>-9.4250902761540134E-3</v>
      </c>
      <c r="T113" s="21">
        <f t="shared" si="382"/>
        <v>-1.7794766973050158E-2</v>
      </c>
      <c r="U113" s="21">
        <f t="shared" si="382"/>
        <v>-1.8242253735594294E-2</v>
      </c>
      <c r="V113" s="30"/>
      <c r="W113" s="21">
        <f t="shared" si="383"/>
        <v>-4.27162196705555E-3</v>
      </c>
      <c r="X113" s="21">
        <f t="shared" si="383"/>
        <v>0.11193080683114442</v>
      </c>
      <c r="Y113" s="21">
        <f t="shared" si="383"/>
        <v>3.3453757048220956E-2</v>
      </c>
      <c r="Z113" s="21">
        <f t="shared" si="383"/>
        <v>2.4336686884543601E-2</v>
      </c>
      <c r="AA113" s="30"/>
      <c r="AB113" s="21">
        <f t="shared" si="384"/>
        <v>4.5459742030291572E-3</v>
      </c>
      <c r="AC113" s="21">
        <f t="shared" si="384"/>
        <v>-1.8294162294428706E-2</v>
      </c>
      <c r="AD113" s="21">
        <f t="shared" si="384"/>
        <v>1.4766243853969963E-2</v>
      </c>
      <c r="AE113" s="21">
        <f t="shared" si="384"/>
        <v>1.7283527720978631E-2</v>
      </c>
      <c r="AF113" s="30"/>
      <c r="AG113" s="21">
        <f t="shared" si="385"/>
        <v>2.9023700938938912E-2</v>
      </c>
      <c r="AH113" s="21">
        <f t="shared" si="385"/>
        <v>4.8004109538093864E-2</v>
      </c>
      <c r="AI113" s="21">
        <f t="shared" si="385"/>
        <v>4.1874192095507023E-2</v>
      </c>
      <c r="AJ113" s="21">
        <f t="shared" si="385"/>
        <v>7.0585518873450104E-2</v>
      </c>
      <c r="AK113" s="30"/>
      <c r="AL113" s="21">
        <f t="shared" si="386"/>
        <v>9.3585284303745242E-2</v>
      </c>
      <c r="AM113" s="21">
        <f t="shared" si="386"/>
        <v>9.2958213209006324E-2</v>
      </c>
      <c r="AN113" s="21">
        <f t="shared" si="386"/>
        <v>0.10372439158258606</v>
      </c>
      <c r="AO113" s="21">
        <f t="shared" si="386"/>
        <v>0.10223645723814423</v>
      </c>
      <c r="AP113" s="30"/>
      <c r="AQ113" s="21">
        <f t="shared" si="387"/>
        <v>0.10411899162178795</v>
      </c>
      <c r="AR113" s="21">
        <f t="shared" si="387"/>
        <v>0.10782276018338699</v>
      </c>
      <c r="AS113" s="21">
        <f t="shared" si="387"/>
        <v>9.8287250491942535E-2</v>
      </c>
      <c r="AT113" s="21">
        <f t="shared" si="387"/>
        <v>7.0840332035723597E-2</v>
      </c>
      <c r="AU113" s="30"/>
      <c r="AV113" s="21">
        <f t="shared" si="388"/>
        <v>6.9835272968484796E-2</v>
      </c>
      <c r="AW113" s="21">
        <f t="shared" si="388"/>
        <v>7.3463065445735776E-2</v>
      </c>
      <c r="AX113" s="21">
        <f t="shared" si="388"/>
        <v>6.0263428109748274E-2</v>
      </c>
      <c r="AY113" s="21">
        <f t="shared" si="388"/>
        <v>6.9032715478644091E-2</v>
      </c>
      <c r="BA113" s="21">
        <f t="shared" si="389"/>
        <v>4.3503332394471794E-2</v>
      </c>
      <c r="BB113" s="21">
        <f t="shared" si="389"/>
        <v>3.9708408111517324E-2</v>
      </c>
      <c r="BC113" s="21">
        <f t="shared" si="389"/>
        <v>3.2381671369761111E-2</v>
      </c>
      <c r="BD113" s="21">
        <f t="shared" si="389"/>
        <v>3.234881590959704E-2</v>
      </c>
      <c r="BF113" s="21">
        <f t="shared" si="389"/>
        <v>3.7837742146004327E-2</v>
      </c>
      <c r="BG113" s="21">
        <f t="shared" si="389"/>
        <v>4.0664561967589385E-2</v>
      </c>
      <c r="BH113" s="21">
        <f t="shared" si="389"/>
        <v>4.5342484231194025E-2</v>
      </c>
      <c r="BI113" s="21">
        <v>5.1078337729872469E-2</v>
      </c>
      <c r="BK113" s="21">
        <v>6.0362855106807833E-2</v>
      </c>
      <c r="BL113" s="21">
        <v>7.8052547377780002E-2</v>
      </c>
      <c r="BM113" s="21">
        <v>7.2681742764787005E-2</v>
      </c>
      <c r="BN113" s="21">
        <f t="shared" si="390"/>
        <v>7.5721889840340229E-2</v>
      </c>
    </row>
    <row r="114" spans="2:66" outlineLevel="1" x14ac:dyDescent="0.35">
      <c r="B114" s="30" t="s">
        <v>31</v>
      </c>
      <c r="C114" s="90" t="s">
        <v>206</v>
      </c>
      <c r="D114" s="90" t="s">
        <v>206</v>
      </c>
      <c r="E114" s="90" t="s">
        <v>206</v>
      </c>
      <c r="F114" s="90" t="s">
        <v>206</v>
      </c>
      <c r="G114" s="30"/>
      <c r="H114" s="90" t="s">
        <v>206</v>
      </c>
      <c r="I114" s="90" t="s">
        <v>206</v>
      </c>
      <c r="J114" s="90" t="s">
        <v>206</v>
      </c>
      <c r="K114" s="90" t="s">
        <v>206</v>
      </c>
      <c r="L114" s="30"/>
      <c r="M114" s="90" t="s">
        <v>206</v>
      </c>
      <c r="N114" s="90" t="s">
        <v>206</v>
      </c>
      <c r="O114" s="90" t="s">
        <v>206</v>
      </c>
      <c r="P114" s="90" t="s">
        <v>206</v>
      </c>
      <c r="Q114" s="30"/>
      <c r="R114" s="90" t="s">
        <v>206</v>
      </c>
      <c r="S114" s="90" t="s">
        <v>206</v>
      </c>
      <c r="T114" s="90" t="s">
        <v>206</v>
      </c>
      <c r="U114" s="21">
        <f>U102/P102-1</f>
        <v>-2.0113810414166267E-3</v>
      </c>
      <c r="V114" s="30"/>
      <c r="W114" s="21">
        <f t="shared" si="383"/>
        <v>-4.0446443444943636E-3</v>
      </c>
      <c r="X114" s="21">
        <f t="shared" si="383"/>
        <v>0.1038191357701892</v>
      </c>
      <c r="Y114" s="21">
        <f t="shared" si="383"/>
        <v>3.0718083552439435E-2</v>
      </c>
      <c r="Z114" s="21">
        <f t="shared" si="383"/>
        <v>3.1397095611509274E-2</v>
      </c>
      <c r="AA114" s="30"/>
      <c r="AB114" s="21">
        <f t="shared" si="384"/>
        <v>2.1351725918492548E-2</v>
      </c>
      <c r="AC114" s="21">
        <f t="shared" si="384"/>
        <v>-1.1407857835019186E-2</v>
      </c>
      <c r="AD114" s="21">
        <f t="shared" si="384"/>
        <v>1.7938948721835324E-2</v>
      </c>
      <c r="AE114" s="21">
        <f t="shared" si="384"/>
        <v>2.9118827605717268E-2</v>
      </c>
      <c r="AF114" s="30"/>
      <c r="AG114" s="21">
        <f t="shared" si="385"/>
        <v>3.8131453371179402E-2</v>
      </c>
      <c r="AH114" s="21">
        <f t="shared" si="385"/>
        <v>4.582184665787703E-2</v>
      </c>
      <c r="AI114" s="21">
        <f t="shared" si="385"/>
        <v>6.2698289153768627E-2</v>
      </c>
      <c r="AJ114" s="21">
        <f t="shared" si="385"/>
        <v>7.3171277956792125E-2</v>
      </c>
      <c r="AK114" s="30"/>
      <c r="AL114" s="21">
        <f t="shared" si="386"/>
        <v>9.2271223403063374E-2</v>
      </c>
      <c r="AM114" s="21">
        <f t="shared" si="386"/>
        <v>0.10985144680792991</v>
      </c>
      <c r="AN114" s="21">
        <f t="shared" si="386"/>
        <v>0.1004487120618327</v>
      </c>
      <c r="AO114" s="21">
        <f t="shared" si="386"/>
        <v>0.11389041953528856</v>
      </c>
      <c r="AP114" s="30"/>
      <c r="AQ114" s="21">
        <f t="shared" si="387"/>
        <v>0.10946247390240083</v>
      </c>
      <c r="AR114" s="21">
        <f t="shared" si="387"/>
        <v>0.10023497350426136</v>
      </c>
      <c r="AS114" s="21">
        <f t="shared" si="387"/>
        <v>9.8517038114037891E-2</v>
      </c>
      <c r="AT114" s="21">
        <f t="shared" si="387"/>
        <v>5.9146800802458044E-2</v>
      </c>
      <c r="AU114" s="30"/>
      <c r="AV114" s="21">
        <f t="shared" si="388"/>
        <v>5.8235869879346591E-2</v>
      </c>
      <c r="AW114" s="21">
        <f t="shared" si="388"/>
        <v>5.8805196730480125E-2</v>
      </c>
      <c r="AX114" s="21">
        <f t="shared" si="388"/>
        <v>5.8831766498412819E-2</v>
      </c>
      <c r="AY114" s="21">
        <f t="shared" si="388"/>
        <v>7.430973700529786E-2</v>
      </c>
      <c r="BA114" s="21">
        <f t="shared" si="389"/>
        <v>4.620575907807023E-2</v>
      </c>
      <c r="BB114" s="21">
        <f t="shared" si="389"/>
        <v>4.2952306458515777E-2</v>
      </c>
      <c r="BC114" s="21">
        <f t="shared" si="389"/>
        <v>4.0443306539271529E-2</v>
      </c>
      <c r="BD114" s="21">
        <f t="shared" si="389"/>
        <v>2.4209579957755301E-2</v>
      </c>
      <c r="BF114" s="21">
        <f t="shared" si="389"/>
        <v>2.7593665200400963E-2</v>
      </c>
      <c r="BG114" s="21">
        <f t="shared" si="389"/>
        <v>3.2306354426692385E-2</v>
      </c>
      <c r="BH114" s="21">
        <f t="shared" si="389"/>
        <v>2.3307268766600719E-2</v>
      </c>
      <c r="BI114" s="21">
        <v>3.7655429127233742E-2</v>
      </c>
      <c r="BK114" s="21">
        <v>4.1392179946396768E-2</v>
      </c>
      <c r="BL114" s="21">
        <v>6.944768602756124E-2</v>
      </c>
      <c r="BM114" s="21">
        <v>5.767291826678167E-2</v>
      </c>
      <c r="BN114" s="21">
        <f t="shared" si="390"/>
        <v>5.3675265549903983E-2</v>
      </c>
    </row>
    <row r="115" spans="2:66" outlineLevel="1" x14ac:dyDescent="0.35">
      <c r="B115" s="30" t="s">
        <v>256</v>
      </c>
      <c r="C115" s="90" t="s">
        <v>206</v>
      </c>
      <c r="D115" s="90" t="s">
        <v>206</v>
      </c>
      <c r="E115" s="90" t="s">
        <v>206</v>
      </c>
      <c r="F115" s="90" t="s">
        <v>206</v>
      </c>
      <c r="G115" s="30"/>
      <c r="H115" s="90" t="s">
        <v>206</v>
      </c>
      <c r="I115" s="90" t="s">
        <v>206</v>
      </c>
      <c r="J115" s="90" t="s">
        <v>206</v>
      </c>
      <c r="K115" s="90" t="s">
        <v>206</v>
      </c>
      <c r="L115" s="30"/>
      <c r="M115" s="90" t="s">
        <v>206</v>
      </c>
      <c r="N115" s="90" t="s">
        <v>206</v>
      </c>
      <c r="O115" s="90" t="s">
        <v>206</v>
      </c>
      <c r="P115" s="90" t="s">
        <v>206</v>
      </c>
      <c r="Q115" s="30"/>
      <c r="R115" s="90" t="s">
        <v>206</v>
      </c>
      <c r="S115" s="90" t="s">
        <v>206</v>
      </c>
      <c r="T115" s="90" t="s">
        <v>206</v>
      </c>
      <c r="U115" s="21">
        <f>U103/P103-1</f>
        <v>-0.10475205848687374</v>
      </c>
      <c r="V115" s="30"/>
      <c r="W115" s="21">
        <f t="shared" si="383"/>
        <v>-0.10411224621750947</v>
      </c>
      <c r="X115" s="21">
        <f t="shared" si="383"/>
        <v>-2.5672719317435977E-2</v>
      </c>
      <c r="Y115" s="21">
        <f t="shared" si="383"/>
        <v>1.6566734828267204E-2</v>
      </c>
      <c r="Z115" s="21">
        <f t="shared" si="383"/>
        <v>1.4381922033847028E-2</v>
      </c>
      <c r="AA115" s="30"/>
      <c r="AB115" s="21">
        <f t="shared" si="384"/>
        <v>-3.6941905131626651E-3</v>
      </c>
      <c r="AC115" s="21">
        <f t="shared" si="384"/>
        <v>2.4586575056413373E-3</v>
      </c>
      <c r="AD115" s="21">
        <f t="shared" si="384"/>
        <v>-1.9575727921846475E-2</v>
      </c>
      <c r="AE115" s="21">
        <f t="shared" si="384"/>
        <v>2.8887342556003226E-2</v>
      </c>
      <c r="AF115" s="30"/>
      <c r="AG115" s="21">
        <f t="shared" si="385"/>
        <v>7.9734013777517765E-2</v>
      </c>
      <c r="AH115" s="21">
        <f t="shared" si="385"/>
        <v>0.17191345249294465</v>
      </c>
      <c r="AI115" s="21">
        <f t="shared" si="385"/>
        <v>0.26466196198658687</v>
      </c>
      <c r="AJ115" s="21">
        <f t="shared" si="385"/>
        <v>0.30156272256009387</v>
      </c>
      <c r="AK115" s="30"/>
      <c r="AL115" s="21">
        <f t="shared" si="386"/>
        <v>0.32053677653136381</v>
      </c>
      <c r="AM115" s="21">
        <f t="shared" si="386"/>
        <v>0.31259678912207067</v>
      </c>
      <c r="AN115" s="21">
        <f t="shared" si="386"/>
        <v>0.272711006966049</v>
      </c>
      <c r="AO115" s="21">
        <f t="shared" si="386"/>
        <v>0.2463083572475806</v>
      </c>
      <c r="AP115" s="30"/>
      <c r="AQ115" s="21">
        <f t="shared" si="387"/>
        <v>0.20411450662739328</v>
      </c>
      <c r="AR115" s="21">
        <f t="shared" si="387"/>
        <v>0.15805513286835726</v>
      </c>
      <c r="AS115" s="21">
        <f t="shared" si="387"/>
        <v>0.13603580883603694</v>
      </c>
      <c r="AT115" s="21">
        <f t="shared" si="387"/>
        <v>7.3816766661108035E-2</v>
      </c>
      <c r="AU115" s="30"/>
      <c r="AV115" s="21">
        <f t="shared" si="388"/>
        <v>7.6006031476769431E-2</v>
      </c>
      <c r="AW115" s="21">
        <f t="shared" si="388"/>
        <v>5.3167712960150215E-2</v>
      </c>
      <c r="AX115" s="21">
        <f t="shared" si="388"/>
        <v>4.5981215855273483E-2</v>
      </c>
      <c r="AY115" s="21">
        <f t="shared" si="388"/>
        <v>4.3216364784518513E-2</v>
      </c>
      <c r="BA115" s="21">
        <f t="shared" si="389"/>
        <v>1.9946140814173896E-2</v>
      </c>
      <c r="BB115" s="21">
        <f t="shared" si="389"/>
        <v>1.5444606388640425E-2</v>
      </c>
      <c r="BC115" s="21">
        <f t="shared" si="389"/>
        <v>1.6868335615014329E-2</v>
      </c>
      <c r="BD115" s="21">
        <f t="shared" si="389"/>
        <v>1.3080774641152981E-2</v>
      </c>
      <c r="BF115" s="21">
        <f t="shared" si="389"/>
        <v>1.6097907903700914E-2</v>
      </c>
      <c r="BG115" s="21">
        <f t="shared" si="389"/>
        <v>2.1685758201709593E-2</v>
      </c>
      <c r="BH115" s="21">
        <f t="shared" si="389"/>
        <v>2.002921131078339E-2</v>
      </c>
      <c r="BI115" s="21">
        <v>3.2655435671161248E-2</v>
      </c>
      <c r="BK115" s="21">
        <v>3.5377276716172856E-2</v>
      </c>
      <c r="BL115" s="21">
        <v>4.0885372998885394E-2</v>
      </c>
      <c r="BM115" s="21">
        <v>5.6002931129852662E-2</v>
      </c>
      <c r="BN115" s="21">
        <f t="shared" si="390"/>
        <v>4.6907493172079651E-2</v>
      </c>
    </row>
    <row r="116" spans="2:66" outlineLevel="1" x14ac:dyDescent="0.35">
      <c r="B116" s="30" t="s">
        <v>257</v>
      </c>
      <c r="C116" s="90" t="s">
        <v>206</v>
      </c>
      <c r="D116" s="90" t="s">
        <v>206</v>
      </c>
      <c r="E116" s="90" t="s">
        <v>206</v>
      </c>
      <c r="F116" s="90" t="s">
        <v>206</v>
      </c>
      <c r="G116" s="30"/>
      <c r="H116" s="90" t="s">
        <v>206</v>
      </c>
      <c r="I116" s="90" t="s">
        <v>206</v>
      </c>
      <c r="J116" s="90" t="s">
        <v>206</v>
      </c>
      <c r="K116" s="90" t="s">
        <v>206</v>
      </c>
      <c r="L116" s="30"/>
      <c r="M116" s="90" t="s">
        <v>206</v>
      </c>
      <c r="N116" s="90" t="s">
        <v>206</v>
      </c>
      <c r="O116" s="90" t="s">
        <v>206</v>
      </c>
      <c r="P116" s="90" t="s">
        <v>206</v>
      </c>
      <c r="Q116" s="30"/>
      <c r="R116" s="90" t="s">
        <v>206</v>
      </c>
      <c r="S116" s="90" t="s">
        <v>206</v>
      </c>
      <c r="T116" s="90" t="s">
        <v>206</v>
      </c>
      <c r="U116" s="90" t="s">
        <v>206</v>
      </c>
      <c r="V116" s="30"/>
      <c r="W116" s="90" t="s">
        <v>206</v>
      </c>
      <c r="X116" s="90" t="s">
        <v>206</v>
      </c>
      <c r="Y116" s="90" t="s">
        <v>206</v>
      </c>
      <c r="Z116" s="90" t="s">
        <v>206</v>
      </c>
      <c r="AA116" s="30"/>
      <c r="AB116" s="90" t="s">
        <v>206</v>
      </c>
      <c r="AC116" s="90" t="s">
        <v>206</v>
      </c>
      <c r="AD116" s="90" t="s">
        <v>206</v>
      </c>
      <c r="AE116" s="90" t="s">
        <v>206</v>
      </c>
      <c r="AF116" s="30"/>
      <c r="AG116" s="90" t="s">
        <v>206</v>
      </c>
      <c r="AH116" s="90" t="s">
        <v>206</v>
      </c>
      <c r="AI116" s="90" t="s">
        <v>206</v>
      </c>
      <c r="AJ116" s="90" t="s">
        <v>206</v>
      </c>
      <c r="AK116" s="30"/>
      <c r="AL116" s="90" t="s">
        <v>206</v>
      </c>
      <c r="AM116" s="90" t="s">
        <v>206</v>
      </c>
      <c r="AN116" s="90" t="s">
        <v>206</v>
      </c>
      <c r="AO116" s="90" t="s">
        <v>206</v>
      </c>
      <c r="AP116" s="30"/>
      <c r="AQ116" s="21">
        <f t="shared" si="387"/>
        <v>0.12803746188960186</v>
      </c>
      <c r="AR116" s="21">
        <f t="shared" si="387"/>
        <v>0.17674879342191496</v>
      </c>
      <c r="AS116" s="21">
        <f t="shared" si="387"/>
        <v>0.12295276317778026</v>
      </c>
      <c r="AT116" s="21">
        <f t="shared" si="387"/>
        <v>4.136752373521202E-2</v>
      </c>
      <c r="AU116" s="30"/>
      <c r="AV116" s="21">
        <f t="shared" si="388"/>
        <v>2.6875294108576586E-2</v>
      </c>
      <c r="AW116" s="21">
        <f t="shared" si="388"/>
        <v>3.4687933162441897E-2</v>
      </c>
      <c r="AX116" s="21">
        <f t="shared" si="388"/>
        <v>3.8152356634255424E-2</v>
      </c>
      <c r="AY116" s="21">
        <f t="shared" si="388"/>
        <v>3.7635335889022903E-2</v>
      </c>
      <c r="BA116" s="21">
        <f t="shared" si="389"/>
        <v>2.3621819449453074E-2</v>
      </c>
      <c r="BB116" s="21">
        <f t="shared" si="389"/>
        <v>8.6701146959491382E-3</v>
      </c>
      <c r="BC116" s="21">
        <f t="shared" si="389"/>
        <v>8.8396945435536001E-3</v>
      </c>
      <c r="BD116" s="21">
        <f t="shared" si="389"/>
        <v>3.7810046185953183E-3</v>
      </c>
      <c r="BF116" s="21">
        <f t="shared" si="389"/>
        <v>2.4580677886889557E-3</v>
      </c>
      <c r="BG116" s="21">
        <f t="shared" si="389"/>
        <v>8.3006421951032916E-3</v>
      </c>
      <c r="BH116" s="21">
        <f t="shared" si="389"/>
        <v>1.3670871481125113E-2</v>
      </c>
      <c r="BI116" s="21">
        <v>3.0262830182762102E-2</v>
      </c>
      <c r="BK116" s="21">
        <v>3.1856586709280599E-2</v>
      </c>
      <c r="BL116" s="21">
        <v>3.2946657141334823E-2</v>
      </c>
      <c r="BM116" s="21">
        <v>3.5913703706139E-2</v>
      </c>
      <c r="BN116" s="21">
        <f t="shared" si="390"/>
        <v>4.3102980803723989E-2</v>
      </c>
    </row>
    <row r="117" spans="2:66" outlineLevel="1" x14ac:dyDescent="0.35">
      <c r="B117" s="30" t="s">
        <v>251</v>
      </c>
      <c r="C117" s="90" t="s">
        <v>206</v>
      </c>
      <c r="D117" s="90" t="s">
        <v>206</v>
      </c>
      <c r="E117" s="90" t="s">
        <v>206</v>
      </c>
      <c r="F117" s="90" t="s">
        <v>206</v>
      </c>
      <c r="G117" s="30"/>
      <c r="H117" s="90" t="s">
        <v>206</v>
      </c>
      <c r="I117" s="90" t="s">
        <v>206</v>
      </c>
      <c r="J117" s="90" t="s">
        <v>206</v>
      </c>
      <c r="K117" s="90" t="s">
        <v>206</v>
      </c>
      <c r="L117" s="30"/>
      <c r="M117" s="90" t="s">
        <v>206</v>
      </c>
      <c r="N117" s="90" t="s">
        <v>206</v>
      </c>
      <c r="O117" s="90" t="s">
        <v>206</v>
      </c>
      <c r="P117" s="90" t="s">
        <v>206</v>
      </c>
      <c r="Q117" s="30"/>
      <c r="R117" s="90" t="s">
        <v>206</v>
      </c>
      <c r="S117" s="90" t="s">
        <v>206</v>
      </c>
      <c r="T117" s="90" t="s">
        <v>206</v>
      </c>
      <c r="U117" s="90" t="s">
        <v>206</v>
      </c>
      <c r="V117" s="30"/>
      <c r="W117" s="90" t="s">
        <v>206</v>
      </c>
      <c r="X117" s="90" t="s">
        <v>206</v>
      </c>
      <c r="Y117" s="90" t="s">
        <v>206</v>
      </c>
      <c r="Z117" s="90" t="s">
        <v>206</v>
      </c>
      <c r="AA117" s="30"/>
      <c r="AB117" s="90" t="s">
        <v>206</v>
      </c>
      <c r="AC117" s="90" t="s">
        <v>206</v>
      </c>
      <c r="AD117" s="90" t="s">
        <v>206</v>
      </c>
      <c r="AE117" s="90" t="s">
        <v>206</v>
      </c>
      <c r="AF117" s="30"/>
      <c r="AG117" s="90" t="s">
        <v>206</v>
      </c>
      <c r="AH117" s="90" t="s">
        <v>206</v>
      </c>
      <c r="AI117" s="90" t="s">
        <v>206</v>
      </c>
      <c r="AJ117" s="90" t="s">
        <v>206</v>
      </c>
      <c r="AK117" s="30"/>
      <c r="AL117" s="90" t="s">
        <v>206</v>
      </c>
      <c r="AM117" s="90" t="s">
        <v>206</v>
      </c>
      <c r="AN117" s="90" t="s">
        <v>206</v>
      </c>
      <c r="AO117" s="90" t="s">
        <v>206</v>
      </c>
      <c r="AP117" s="30"/>
      <c r="AQ117" s="90" t="s">
        <v>206</v>
      </c>
      <c r="AR117" s="90" t="s">
        <v>206</v>
      </c>
      <c r="AS117" s="90" t="s">
        <v>206</v>
      </c>
      <c r="AT117" s="90" t="s">
        <v>206</v>
      </c>
      <c r="AU117" s="30"/>
      <c r="AV117" s="90" t="s">
        <v>206</v>
      </c>
      <c r="AW117" s="90" t="s">
        <v>206</v>
      </c>
      <c r="AX117" s="90" t="s">
        <v>206</v>
      </c>
      <c r="AY117" s="90" t="s">
        <v>206</v>
      </c>
      <c r="BA117" s="90" t="s">
        <v>206</v>
      </c>
      <c r="BB117" s="90" t="s">
        <v>206</v>
      </c>
      <c r="BC117" s="90" t="s">
        <v>206</v>
      </c>
      <c r="BD117" s="90" t="s">
        <v>206</v>
      </c>
      <c r="BF117" s="90" t="s">
        <v>206</v>
      </c>
      <c r="BG117" s="90" t="s">
        <v>206</v>
      </c>
      <c r="BH117" s="90" t="s">
        <v>206</v>
      </c>
      <c r="BI117" s="90" t="s">
        <v>206</v>
      </c>
      <c r="BK117" s="90" t="s">
        <v>206</v>
      </c>
      <c r="BL117" s="90" t="s">
        <v>206</v>
      </c>
      <c r="BM117" s="90" t="s">
        <v>206</v>
      </c>
      <c r="BN117" s="90" t="s">
        <v>206</v>
      </c>
    </row>
    <row r="118" spans="2:66" outlineLevel="1" x14ac:dyDescent="0.35">
      <c r="B118" s="30" t="s">
        <v>34</v>
      </c>
      <c r="C118" s="90" t="s">
        <v>206</v>
      </c>
      <c r="D118" s="90" t="s">
        <v>206</v>
      </c>
      <c r="E118" s="90" t="s">
        <v>206</v>
      </c>
      <c r="F118" s="90" t="s">
        <v>206</v>
      </c>
      <c r="G118" s="30"/>
      <c r="H118" s="90" t="s">
        <v>206</v>
      </c>
      <c r="I118" s="90" t="s">
        <v>206</v>
      </c>
      <c r="J118" s="90" t="s">
        <v>206</v>
      </c>
      <c r="K118" s="90" t="s">
        <v>206</v>
      </c>
      <c r="L118" s="30"/>
      <c r="M118" s="90" t="s">
        <v>206</v>
      </c>
      <c r="N118" s="90" t="s">
        <v>206</v>
      </c>
      <c r="O118" s="90" t="s">
        <v>206</v>
      </c>
      <c r="P118" s="90" t="s">
        <v>206</v>
      </c>
      <c r="Q118" s="30"/>
      <c r="R118" s="90" t="s">
        <v>206</v>
      </c>
      <c r="S118" s="90" t="s">
        <v>206</v>
      </c>
      <c r="T118" s="90" t="s">
        <v>206</v>
      </c>
      <c r="U118" s="90" t="s">
        <v>206</v>
      </c>
      <c r="V118" s="30"/>
      <c r="W118" s="90" t="s">
        <v>206</v>
      </c>
      <c r="X118" s="90" t="s">
        <v>206</v>
      </c>
      <c r="Y118" s="90" t="s">
        <v>206</v>
      </c>
      <c r="Z118" s="21">
        <f t="shared" ref="Z118" si="391">Z106/U106-1</f>
        <v>-1.438331535418913E-2</v>
      </c>
      <c r="AA118" s="30"/>
      <c r="AB118" s="21">
        <f t="shared" ref="AB118:AE118" si="392">AB106/W106-1</f>
        <v>-1.438331535418913E-2</v>
      </c>
      <c r="AC118" s="21">
        <f t="shared" si="392"/>
        <v>-0.18720438137913864</v>
      </c>
      <c r="AD118" s="21">
        <f t="shared" si="392"/>
        <v>-5.4455259498665809E-2</v>
      </c>
      <c r="AE118" s="21">
        <f t="shared" si="392"/>
        <v>-4.8297926079757469E-2</v>
      </c>
      <c r="AF118" s="30"/>
      <c r="AG118" s="21">
        <f t="shared" ref="AG118:AJ118" si="393">AG106/AB106-1</f>
        <v>-1.7483793113125423E-2</v>
      </c>
      <c r="AH118" s="21">
        <f t="shared" si="393"/>
        <v>1.5313935681470214E-2</v>
      </c>
      <c r="AI118" s="21">
        <f t="shared" si="393"/>
        <v>0.23565750624574133</v>
      </c>
      <c r="AJ118" s="21">
        <f t="shared" si="393"/>
        <v>0.33614944562396776</v>
      </c>
      <c r="AK118" s="30"/>
      <c r="AL118" s="21">
        <f t="shared" ref="AL118:AO118" si="394">AL106/AG106-1</f>
        <v>0.36947639020430256</v>
      </c>
      <c r="AM118" s="21">
        <f t="shared" si="394"/>
        <v>0.5591331269349844</v>
      </c>
      <c r="AN118" s="21">
        <f t="shared" si="394"/>
        <v>9.465867735176281E-2</v>
      </c>
      <c r="AO118" s="21">
        <f t="shared" si="394"/>
        <v>-7.1725720843462959E-5</v>
      </c>
      <c r="AP118" s="30"/>
      <c r="AQ118" s="21">
        <f t="shared" ref="AQ118:AT118" si="395">AQ106/AL106-1</f>
        <v>-5.500256871307474E-2</v>
      </c>
      <c r="AR118" s="21">
        <f t="shared" si="395"/>
        <v>-2.597961344982791E-2</v>
      </c>
      <c r="AS118" s="21">
        <f t="shared" si="395"/>
        <v>-1.1436806279511935E-2</v>
      </c>
      <c r="AT118" s="21">
        <f t="shared" si="395"/>
        <v>-8.505487411233037E-2</v>
      </c>
      <c r="AU118" s="30"/>
      <c r="AV118" s="21">
        <f t="shared" ref="AV118:BH118" si="396">AV106/AQ106-1</f>
        <v>-7.4515327581822111E-2</v>
      </c>
      <c r="AW118" s="21">
        <f t="shared" si="396"/>
        <v>-8.4386239970487886E-2</v>
      </c>
      <c r="AX118" s="21">
        <f t="shared" si="396"/>
        <v>-1.1912885249630301E-2</v>
      </c>
      <c r="AY118" s="21">
        <f t="shared" si="396"/>
        <v>4.9310379350950839E-2</v>
      </c>
      <c r="BA118" s="21">
        <f t="shared" si="396"/>
        <v>3.7360688667021691E-2</v>
      </c>
      <c r="BB118" s="21">
        <f t="shared" si="396"/>
        <v>4.8544112202452361E-2</v>
      </c>
      <c r="BC118" s="21">
        <f t="shared" si="396"/>
        <v>-1.5794086608116986E-2</v>
      </c>
      <c r="BD118" s="21">
        <f t="shared" si="396"/>
        <v>-6.1058204904526625E-2</v>
      </c>
      <c r="BF118" s="21">
        <f t="shared" si="396"/>
        <v>-6.1058204904526625E-2</v>
      </c>
      <c r="BG118" s="21">
        <f t="shared" si="396"/>
        <v>-6.1058204904526625E-2</v>
      </c>
      <c r="BH118" s="21">
        <f t="shared" si="396"/>
        <v>-8.1376255067307612E-2</v>
      </c>
      <c r="BI118" s="21">
        <v>1.5769592630558993E-2</v>
      </c>
      <c r="BK118" s="21">
        <v>1.5769592630558993E-2</v>
      </c>
      <c r="BL118" s="21">
        <v>4.3718770836591592E-2</v>
      </c>
      <c r="BM118" s="21">
        <v>0.12843240982235149</v>
      </c>
      <c r="BN118" s="21">
        <f>BN106/BI106-1</f>
        <v>0.20451583088444414</v>
      </c>
    </row>
    <row r="119" spans="2:66" outlineLevel="1" x14ac:dyDescent="0.35">
      <c r="B119" s="30" t="s">
        <v>243</v>
      </c>
      <c r="C119" s="62" t="s">
        <v>206</v>
      </c>
      <c r="D119" s="62" t="s">
        <v>206</v>
      </c>
      <c r="E119" s="62" t="s">
        <v>206</v>
      </c>
      <c r="F119" s="21">
        <v>-0.23118279569892475</v>
      </c>
      <c r="G119" s="30"/>
      <c r="H119" s="21">
        <f t="shared" ref="H119:Z119" si="397">H107/C107-1</f>
        <v>-0.23118279569892475</v>
      </c>
      <c r="I119" s="21">
        <f t="shared" si="397"/>
        <v>-0.34946236559139787</v>
      </c>
      <c r="J119" s="21">
        <f t="shared" si="397"/>
        <v>-0.37311827956989252</v>
      </c>
      <c r="K119" s="21">
        <f t="shared" si="397"/>
        <v>-0.26891290527654166</v>
      </c>
      <c r="L119" s="30"/>
      <c r="M119" s="21">
        <f t="shared" si="397"/>
        <v>-0.40526140526140519</v>
      </c>
      <c r="N119" s="21">
        <f t="shared" si="397"/>
        <v>-0.27804014167650537</v>
      </c>
      <c r="O119" s="21">
        <f t="shared" si="397"/>
        <v>-0.30641685358666482</v>
      </c>
      <c r="P119" s="21">
        <f t="shared" si="397"/>
        <v>-0.23426086956521752</v>
      </c>
      <c r="Q119" s="30"/>
      <c r="R119" s="21">
        <f t="shared" si="397"/>
        <v>-7.2730432096381858E-2</v>
      </c>
      <c r="S119" s="21">
        <f t="shared" si="397"/>
        <v>-0.12454082815684453</v>
      </c>
      <c r="T119" s="21">
        <f t="shared" si="397"/>
        <v>-7.7518437122679695E-2</v>
      </c>
      <c r="U119" s="21">
        <f t="shared" si="397"/>
        <v>-8.6886313777070012E-2</v>
      </c>
      <c r="V119" s="30"/>
      <c r="W119" s="21">
        <f t="shared" si="397"/>
        <v>-9.2388927967148926E-2</v>
      </c>
      <c r="X119" s="21">
        <f t="shared" si="397"/>
        <v>-4.9434627303479584E-2</v>
      </c>
      <c r="Y119" s="21">
        <f t="shared" si="397"/>
        <v>-4.7048623599653117E-2</v>
      </c>
      <c r="Z119" s="21">
        <f t="shared" si="397"/>
        <v>-3.8871656257628118E-2</v>
      </c>
      <c r="AA119" s="30"/>
      <c r="AB119" s="90" t="s">
        <v>206</v>
      </c>
      <c r="AC119" s="90" t="s">
        <v>206</v>
      </c>
      <c r="AD119" s="90" t="s">
        <v>206</v>
      </c>
      <c r="AE119" s="90" t="s">
        <v>206</v>
      </c>
      <c r="AF119" s="30"/>
      <c r="AG119" s="90" t="s">
        <v>206</v>
      </c>
      <c r="AH119" s="90" t="s">
        <v>206</v>
      </c>
      <c r="AI119" s="90" t="s">
        <v>206</v>
      </c>
      <c r="AJ119" s="90" t="s">
        <v>206</v>
      </c>
      <c r="AK119" s="30"/>
      <c r="AL119" s="90" t="s">
        <v>206</v>
      </c>
      <c r="AM119" s="90" t="s">
        <v>206</v>
      </c>
      <c r="AN119" s="90" t="s">
        <v>206</v>
      </c>
      <c r="AO119" s="90" t="s">
        <v>206</v>
      </c>
      <c r="AP119" s="30"/>
      <c r="AQ119" s="90" t="s">
        <v>206</v>
      </c>
      <c r="AR119" s="90" t="s">
        <v>206</v>
      </c>
      <c r="AS119" s="90" t="s">
        <v>206</v>
      </c>
      <c r="AT119" s="90" t="s">
        <v>206</v>
      </c>
      <c r="AU119" s="30"/>
      <c r="AV119" s="90" t="s">
        <v>206</v>
      </c>
      <c r="AW119" s="90" t="s">
        <v>206</v>
      </c>
      <c r="AX119" s="90" t="s">
        <v>206</v>
      </c>
      <c r="AY119" s="90" t="s">
        <v>206</v>
      </c>
      <c r="BA119" s="90" t="s">
        <v>206</v>
      </c>
      <c r="BB119" s="90" t="s">
        <v>206</v>
      </c>
      <c r="BC119" s="90" t="s">
        <v>206</v>
      </c>
      <c r="BD119" s="90" t="s">
        <v>206</v>
      </c>
      <c r="BF119" s="90" t="s">
        <v>206</v>
      </c>
      <c r="BG119" s="90" t="s">
        <v>206</v>
      </c>
      <c r="BH119" s="90" t="s">
        <v>206</v>
      </c>
      <c r="BI119" s="90" t="s">
        <v>206</v>
      </c>
      <c r="BK119" s="90" t="s">
        <v>206</v>
      </c>
      <c r="BL119" s="90" t="s">
        <v>206</v>
      </c>
      <c r="BM119" s="90" t="s">
        <v>206</v>
      </c>
      <c r="BN119" s="90" t="s">
        <v>206</v>
      </c>
    </row>
    <row r="120" spans="2:66" x14ac:dyDescent="0.35">
      <c r="BI120" s="30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O87"/>
  <sheetViews>
    <sheetView showGridLines="0" zoomScaleNormal="100" workbookViewId="0">
      <pane xSplit="2" ySplit="1" topLeftCell="AZ2" activePane="bottomRight" state="frozen"/>
      <selection activeCell="A55" sqref="A55"/>
      <selection pane="topRight" activeCell="A55" sqref="A55"/>
      <selection pane="bottomLeft" activeCell="A55" sqref="A55"/>
      <selection pane="bottomRight" activeCell="BO1" sqref="BH1:BO1"/>
    </sheetView>
  </sheetViews>
  <sheetFormatPr defaultRowHeight="14.5" outlineLevelCol="1" x14ac:dyDescent="0.35"/>
  <cols>
    <col min="1" max="1" width="3.54296875" customWidth="1"/>
    <col min="2" max="2" width="19.81640625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7" max="57" width="5.54296875" customWidth="1"/>
    <col min="58" max="61" width="8.81640625" outlineLevel="1"/>
  </cols>
  <sheetData>
    <row r="1" spans="2:67" s="40" customFormat="1" x14ac:dyDescent="0.35">
      <c r="B1" s="34" t="s">
        <v>205</v>
      </c>
      <c r="C1" s="41" t="s">
        <v>35</v>
      </c>
      <c r="D1" s="41" t="s">
        <v>36</v>
      </c>
      <c r="E1" s="41" t="s">
        <v>37</v>
      </c>
      <c r="F1" s="41" t="s">
        <v>38</v>
      </c>
      <c r="G1" s="41"/>
      <c r="H1" s="41" t="s">
        <v>39</v>
      </c>
      <c r="I1" s="41" t="s">
        <v>40</v>
      </c>
      <c r="J1" s="41" t="s">
        <v>41</v>
      </c>
      <c r="K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W1" s="41" t="s">
        <v>51</v>
      </c>
      <c r="X1" s="41" t="s">
        <v>52</v>
      </c>
      <c r="Y1" s="41" t="s">
        <v>53</v>
      </c>
      <c r="Z1" s="41" t="s">
        <v>54</v>
      </c>
      <c r="AB1" s="41" t="s">
        <v>55</v>
      </c>
      <c r="AC1" s="41" t="s">
        <v>58</v>
      </c>
      <c r="AD1" s="41" t="s">
        <v>59</v>
      </c>
      <c r="AE1" s="41" t="s">
        <v>60</v>
      </c>
      <c r="AG1" s="41" t="s">
        <v>61</v>
      </c>
      <c r="AH1" s="41" t="s">
        <v>56</v>
      </c>
      <c r="AI1" s="41" t="s">
        <v>62</v>
      </c>
      <c r="AJ1" s="41" t="s">
        <v>63</v>
      </c>
      <c r="AL1" s="41" t="s">
        <v>64</v>
      </c>
      <c r="AM1" s="41" t="s">
        <v>65</v>
      </c>
      <c r="AN1" s="41" t="s">
        <v>57</v>
      </c>
      <c r="AO1" s="41" t="s">
        <v>66</v>
      </c>
      <c r="AQ1" s="41" t="s">
        <v>67</v>
      </c>
      <c r="AR1" s="41" t="s">
        <v>68</v>
      </c>
      <c r="AS1" s="41" t="s">
        <v>69</v>
      </c>
      <c r="AT1" s="103" t="s">
        <v>70</v>
      </c>
      <c r="AV1" s="103" t="s">
        <v>71</v>
      </c>
      <c r="AW1" s="103" t="s">
        <v>72</v>
      </c>
      <c r="AX1" s="103" t="s">
        <v>73</v>
      </c>
      <c r="AY1" s="103" t="s">
        <v>74</v>
      </c>
      <c r="AZ1" s="150"/>
      <c r="BA1" s="103" t="s">
        <v>249</v>
      </c>
      <c r="BB1" s="103" t="s">
        <v>252</v>
      </c>
      <c r="BC1" s="103" t="s">
        <v>253</v>
      </c>
      <c r="BD1" s="103" t="s">
        <v>254</v>
      </c>
      <c r="BF1" s="103" t="s">
        <v>258</v>
      </c>
      <c r="BG1" s="103" t="s">
        <v>259</v>
      </c>
      <c r="BH1" s="103" t="s">
        <v>263</v>
      </c>
      <c r="BI1" s="103" t="s">
        <v>271</v>
      </c>
      <c r="BJ1" s="150"/>
      <c r="BK1" s="103" t="s">
        <v>274</v>
      </c>
      <c r="BL1" s="103" t="s">
        <v>277</v>
      </c>
      <c r="BM1" s="103" t="s">
        <v>279</v>
      </c>
      <c r="BN1" s="103" t="s">
        <v>283</v>
      </c>
      <c r="BO1" s="150"/>
    </row>
    <row r="2" spans="2:67" x14ac:dyDescent="0.35">
      <c r="B2" s="4" t="s">
        <v>194</v>
      </c>
      <c r="C2" s="4"/>
      <c r="D2" s="4"/>
      <c r="E2" s="4"/>
      <c r="F2" s="4"/>
      <c r="G2" s="1"/>
      <c r="H2" s="4"/>
      <c r="I2" s="4"/>
      <c r="J2" s="4"/>
      <c r="K2" s="4"/>
      <c r="L2" s="1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  <c r="BI2" s="4"/>
      <c r="BK2" s="4"/>
      <c r="BL2" s="4"/>
      <c r="BM2" s="4"/>
      <c r="BN2" s="4"/>
    </row>
    <row r="3" spans="2:67" x14ac:dyDescent="0.35">
      <c r="B3" s="29" t="s">
        <v>75</v>
      </c>
      <c r="C3" s="71">
        <v>152.63999999999999</v>
      </c>
      <c r="D3" s="71">
        <v>172.10200000000003</v>
      </c>
      <c r="E3" s="71">
        <v>203.27799999999999</v>
      </c>
      <c r="F3" s="71">
        <v>287.11500000000001</v>
      </c>
      <c r="G3" s="30"/>
      <c r="H3" s="71">
        <v>266.26799999999997</v>
      </c>
      <c r="I3" s="71">
        <v>297.19800000000004</v>
      </c>
      <c r="J3" s="71">
        <v>324.048</v>
      </c>
      <c r="K3" s="71">
        <v>386.8180000000001</v>
      </c>
      <c r="M3" s="71">
        <v>339.65600000000001</v>
      </c>
      <c r="N3" s="71">
        <v>358.13299999999998</v>
      </c>
      <c r="O3" s="71">
        <v>397.91699999999997</v>
      </c>
      <c r="P3" s="71">
        <v>527.29300000000012</v>
      </c>
      <c r="Q3" s="30"/>
      <c r="R3" s="71">
        <v>463.1</v>
      </c>
      <c r="S3" s="71">
        <v>490.84799999999996</v>
      </c>
      <c r="T3" s="71">
        <v>504.952</v>
      </c>
      <c r="U3" s="71">
        <v>544.19499999999994</v>
      </c>
      <c r="W3" s="71">
        <v>424.51499999999999</v>
      </c>
      <c r="X3" s="71">
        <v>481.55799999999999</v>
      </c>
      <c r="Y3" s="71">
        <v>543.44500000000005</v>
      </c>
      <c r="Z3" s="71">
        <v>629.84000000000015</v>
      </c>
      <c r="AA3" s="30"/>
      <c r="AB3" s="71">
        <v>500.52199999999999</v>
      </c>
      <c r="AC3" s="71">
        <v>580.48</v>
      </c>
      <c r="AD3" s="71">
        <v>622.23199999999997</v>
      </c>
      <c r="AE3" s="71">
        <v>789.27600000000029</v>
      </c>
      <c r="AG3" s="71">
        <v>657.91399999999999</v>
      </c>
      <c r="AH3" s="71">
        <v>760.1400000000001</v>
      </c>
      <c r="AI3" s="71">
        <v>843.59199999999998</v>
      </c>
      <c r="AJ3" s="71">
        <v>962.10899999999992</v>
      </c>
      <c r="AK3" s="30"/>
      <c r="AL3" s="71">
        <v>750.82600000000002</v>
      </c>
      <c r="AM3" s="71">
        <v>990.98299999999995</v>
      </c>
      <c r="AN3" s="71">
        <v>1107.4929999999999</v>
      </c>
      <c r="AO3" s="71">
        <v>1266.9999999999995</v>
      </c>
      <c r="AQ3" s="71">
        <v>945.03300000000002</v>
      </c>
      <c r="AR3" s="71">
        <v>1185.0750000000003</v>
      </c>
      <c r="AS3" s="71">
        <v>1234.242</v>
      </c>
      <c r="AT3" s="71">
        <v>1404.9379999999996</v>
      </c>
      <c r="AU3" s="30"/>
      <c r="AV3" s="71">
        <v>1002.577</v>
      </c>
      <c r="AW3" s="71">
        <v>1291.2500000000002</v>
      </c>
      <c r="AX3" s="71">
        <v>1261.499</v>
      </c>
      <c r="AY3" s="71">
        <v>1575.027</v>
      </c>
      <c r="BA3" s="71">
        <v>1174.8309999999999</v>
      </c>
      <c r="BB3" s="71">
        <v>1502.412</v>
      </c>
      <c r="BC3" s="71">
        <v>1488.4</v>
      </c>
      <c r="BD3" s="71">
        <v>1853.403</v>
      </c>
      <c r="BF3" s="71">
        <v>1362.3150000000001</v>
      </c>
      <c r="BG3" s="71">
        <v>1705.433</v>
      </c>
      <c r="BH3" s="71">
        <v>1812.7719999999999</v>
      </c>
      <c r="BI3" s="71">
        <v>2148.9049999999997</v>
      </c>
      <c r="BK3" s="71">
        <v>1580.3520000000001</v>
      </c>
      <c r="BL3" s="71">
        <v>2049.7359999999999</v>
      </c>
      <c r="BM3" s="71">
        <v>2043.944</v>
      </c>
      <c r="BN3" s="71">
        <v>2372.7240000000002</v>
      </c>
    </row>
    <row r="4" spans="2:67" x14ac:dyDescent="0.35">
      <c r="B4" s="30" t="s">
        <v>76</v>
      </c>
      <c r="C4" s="72">
        <v>79.673000000000002</v>
      </c>
      <c r="D4" s="72">
        <v>75.84899999999999</v>
      </c>
      <c r="E4" s="72">
        <v>98.384</v>
      </c>
      <c r="F4" s="72">
        <v>114.572</v>
      </c>
      <c r="G4" s="30"/>
      <c r="H4" s="72">
        <v>129.98699999999999</v>
      </c>
      <c r="I4" s="72">
        <v>111.822</v>
      </c>
      <c r="J4" s="72">
        <v>143.01</v>
      </c>
      <c r="K4" s="72">
        <v>136.54299999999995</v>
      </c>
      <c r="M4" s="72">
        <v>153.643</v>
      </c>
      <c r="N4" s="72">
        <v>130.33900000000003</v>
      </c>
      <c r="O4" s="72">
        <v>177.63900000000001</v>
      </c>
      <c r="P4" s="72">
        <v>196.34800000000007</v>
      </c>
      <c r="Q4" s="30"/>
      <c r="R4" s="72">
        <v>244.46700000000001</v>
      </c>
      <c r="S4" s="72">
        <v>232.684</v>
      </c>
      <c r="T4" s="72">
        <v>279.50900000000001</v>
      </c>
      <c r="U4" s="72">
        <v>188.56299999999999</v>
      </c>
      <c r="W4" s="72">
        <v>201.82599999999999</v>
      </c>
      <c r="X4" s="72">
        <v>213.51599999999999</v>
      </c>
      <c r="Y4" s="72">
        <v>271.84399999999999</v>
      </c>
      <c r="Z4" s="72">
        <v>258.95799999999997</v>
      </c>
      <c r="AA4" s="30"/>
      <c r="AB4" s="72">
        <v>250.958</v>
      </c>
      <c r="AC4" s="72">
        <v>230.11600000000001</v>
      </c>
      <c r="AD4" s="72">
        <v>273.70800000000003</v>
      </c>
      <c r="AE4" s="72">
        <v>313.99199999999985</v>
      </c>
      <c r="AG4" s="72">
        <v>315.43799999999999</v>
      </c>
      <c r="AH4" s="72">
        <v>320.15200000000004</v>
      </c>
      <c r="AI4" s="72">
        <v>377.40600000000001</v>
      </c>
      <c r="AJ4" s="72">
        <v>383.69400000000007</v>
      </c>
      <c r="AK4" s="30"/>
      <c r="AL4" s="72">
        <v>332.04300000000001</v>
      </c>
      <c r="AM4" s="72">
        <v>404.13099999999997</v>
      </c>
      <c r="AN4" s="72">
        <v>471.137</v>
      </c>
      <c r="AO4" s="72">
        <v>499.84000000000015</v>
      </c>
      <c r="AQ4" s="72">
        <v>407.46</v>
      </c>
      <c r="AR4" s="72">
        <v>458.86399999999998</v>
      </c>
      <c r="AS4" s="72">
        <v>534.62699999999995</v>
      </c>
      <c r="AT4" s="72">
        <v>575.83699999999999</v>
      </c>
      <c r="AU4" s="30"/>
      <c r="AV4" s="72">
        <v>459.13499999999999</v>
      </c>
      <c r="AW4" s="72">
        <v>617.86400000000003</v>
      </c>
      <c r="AX4" s="72">
        <v>598.27499999999998</v>
      </c>
      <c r="AY4" s="72">
        <v>712.25</v>
      </c>
      <c r="BA4" s="72">
        <v>633.05999999999995</v>
      </c>
      <c r="BB4" s="72">
        <v>752.69500000000005</v>
      </c>
      <c r="BC4" s="72">
        <v>787.76800000000003</v>
      </c>
      <c r="BD4" s="72">
        <v>911.71299999999997</v>
      </c>
      <c r="BF4" s="72">
        <v>741.70500000000004</v>
      </c>
      <c r="BG4" s="72">
        <v>734.49300000000005</v>
      </c>
      <c r="BH4" s="72">
        <v>924.18700000000001</v>
      </c>
      <c r="BI4" s="160">
        <v>901.92699999999968</v>
      </c>
      <c r="BK4" s="160">
        <v>867.51900000000001</v>
      </c>
      <c r="BL4" s="81">
        <v>825.28200000000004</v>
      </c>
      <c r="BM4" s="72">
        <v>1000.577</v>
      </c>
      <c r="BN4" s="160">
        <v>952.11899999999969</v>
      </c>
    </row>
    <row r="5" spans="2:67" x14ac:dyDescent="0.35">
      <c r="B5" s="30" t="s">
        <v>77</v>
      </c>
      <c r="C5" s="72">
        <v>72.966999999999999</v>
      </c>
      <c r="D5" s="72">
        <v>96.253</v>
      </c>
      <c r="E5" s="72">
        <v>104.89400000000001</v>
      </c>
      <c r="F5" s="72">
        <v>172.54300000000001</v>
      </c>
      <c r="G5" s="30"/>
      <c r="H5" s="72">
        <v>136.28100000000001</v>
      </c>
      <c r="I5" s="72">
        <v>185.37599999999998</v>
      </c>
      <c r="J5" s="72">
        <v>181.03800000000001</v>
      </c>
      <c r="K5" s="72">
        <v>250.27500000000015</v>
      </c>
      <c r="M5" s="72">
        <v>186.01300000000001</v>
      </c>
      <c r="N5" s="72">
        <v>227.79400000000001</v>
      </c>
      <c r="O5" s="72">
        <v>220.27799999999999</v>
      </c>
      <c r="P5" s="72">
        <v>330.94499999999994</v>
      </c>
      <c r="Q5" s="30"/>
      <c r="R5" s="72">
        <v>218.63300000000001</v>
      </c>
      <c r="S5" s="72">
        <v>258.16399999999999</v>
      </c>
      <c r="T5" s="72">
        <v>225.44300000000001</v>
      </c>
      <c r="U5" s="72">
        <v>355.63200000000006</v>
      </c>
      <c r="W5" s="72">
        <v>222.68899999999999</v>
      </c>
      <c r="X5" s="72">
        <v>268.04200000000003</v>
      </c>
      <c r="Y5" s="72">
        <v>271.601</v>
      </c>
      <c r="Z5" s="72">
        <v>370.88200000000018</v>
      </c>
      <c r="AA5" s="30"/>
      <c r="AB5" s="72">
        <v>249.56399999999999</v>
      </c>
      <c r="AC5" s="72">
        <v>350.36400000000003</v>
      </c>
      <c r="AD5" s="72">
        <v>348.524</v>
      </c>
      <c r="AE5" s="72">
        <v>475.28400000000033</v>
      </c>
      <c r="AG5" s="72">
        <v>342.476</v>
      </c>
      <c r="AH5" s="72">
        <v>439.98800000000006</v>
      </c>
      <c r="AI5" s="72">
        <v>466.18599999999998</v>
      </c>
      <c r="AJ5" s="72">
        <v>578.41499999999996</v>
      </c>
      <c r="AK5" s="30"/>
      <c r="AL5" s="72">
        <v>418.78300000000002</v>
      </c>
      <c r="AM5" s="72">
        <v>586.85199999999998</v>
      </c>
      <c r="AN5" s="72">
        <v>636.35599999999999</v>
      </c>
      <c r="AO5" s="72">
        <v>767.15999999999985</v>
      </c>
      <c r="AQ5" s="72">
        <v>537.57299999999998</v>
      </c>
      <c r="AR5" s="72">
        <v>726.21100000000013</v>
      </c>
      <c r="AS5" s="72">
        <v>699.61500000000001</v>
      </c>
      <c r="AT5" s="72">
        <v>829.10100000000011</v>
      </c>
      <c r="AU5" s="30"/>
      <c r="AV5" s="72">
        <v>543.44200000000001</v>
      </c>
      <c r="AW5" s="72">
        <v>673.38599999999997</v>
      </c>
      <c r="AX5" s="72">
        <v>663.22400000000005</v>
      </c>
      <c r="AY5" s="72">
        <v>862.77700000000027</v>
      </c>
      <c r="BA5" s="72">
        <v>541.77099999999996</v>
      </c>
      <c r="BB5" s="72">
        <v>749.71699999999998</v>
      </c>
      <c r="BC5" s="72">
        <v>700.63199999999995</v>
      </c>
      <c r="BD5" s="72">
        <v>941.69</v>
      </c>
      <c r="BF5" s="72">
        <v>620.61</v>
      </c>
      <c r="BG5" s="72">
        <v>970.94</v>
      </c>
      <c r="BH5" s="72">
        <v>888.58500000000004</v>
      </c>
      <c r="BI5" s="160">
        <v>1246.9779999999996</v>
      </c>
      <c r="BK5" s="160">
        <v>712.83299999999997</v>
      </c>
      <c r="BL5" s="72">
        <v>1224.454</v>
      </c>
      <c r="BM5" s="72">
        <v>1043.367</v>
      </c>
      <c r="BN5" s="160">
        <v>1420.605</v>
      </c>
    </row>
    <row r="6" spans="2:67" x14ac:dyDescent="0.35">
      <c r="B6" s="31" t="s">
        <v>78</v>
      </c>
      <c r="C6" s="26">
        <v>0.47803328092243191</v>
      </c>
      <c r="D6" s="26">
        <v>0.55927879978152484</v>
      </c>
      <c r="E6" s="26">
        <v>0.51601255423607084</v>
      </c>
      <c r="F6" s="26">
        <v>0.60095432143914462</v>
      </c>
      <c r="G6" s="30"/>
      <c r="H6" s="26">
        <v>0.5118189192843301</v>
      </c>
      <c r="I6" s="26">
        <v>0.62374578563785743</v>
      </c>
      <c r="J6" s="26">
        <v>0.55867649237150052</v>
      </c>
      <c r="K6" s="26">
        <v>0.64700970482242315</v>
      </c>
      <c r="M6" s="26">
        <v>0.54765115293120104</v>
      </c>
      <c r="N6" s="26">
        <v>0.63605978784418082</v>
      </c>
      <c r="O6" s="26">
        <v>0.55357775616523042</v>
      </c>
      <c r="P6" s="26">
        <v>0.62763017904656393</v>
      </c>
      <c r="Q6" s="30"/>
      <c r="R6" s="26">
        <v>0.47210753616929391</v>
      </c>
      <c r="S6" s="26">
        <v>0.52595508181758921</v>
      </c>
      <c r="T6" s="26">
        <v>0.44646421838115308</v>
      </c>
      <c r="U6" s="26">
        <v>0.65350104282472299</v>
      </c>
      <c r="W6" s="26">
        <v>0.52457274772387308</v>
      </c>
      <c r="X6" s="26">
        <v>0.55661415655019753</v>
      </c>
      <c r="Y6" s="26">
        <v>0.49977642631729058</v>
      </c>
      <c r="Z6" s="26">
        <v>0.58885113679664691</v>
      </c>
      <c r="AA6" s="30"/>
      <c r="AB6" s="26">
        <v>0.49860745381821375</v>
      </c>
      <c r="AC6" s="26">
        <v>0.6035763506063947</v>
      </c>
      <c r="AD6" s="26">
        <v>0.56011905527198858</v>
      </c>
      <c r="AE6" s="26">
        <v>0.60217718516716601</v>
      </c>
      <c r="AG6" s="26">
        <v>0.52054827834641004</v>
      </c>
      <c r="AH6" s="26">
        <v>0.57882495329807671</v>
      </c>
      <c r="AI6" s="26">
        <v>0.55262022399453758</v>
      </c>
      <c r="AJ6" s="26">
        <v>0.60119487500896474</v>
      </c>
      <c r="AK6" s="30"/>
      <c r="AL6" s="26">
        <v>0.55776305029394291</v>
      </c>
      <c r="AM6" s="26">
        <v>0.59219179340109773</v>
      </c>
      <c r="AN6" s="26">
        <v>0.57459144211295243</v>
      </c>
      <c r="AO6" s="26">
        <v>0.60549329123914775</v>
      </c>
      <c r="AQ6" s="26">
        <v>0.56884045319052345</v>
      </c>
      <c r="AR6" s="26">
        <v>0.61279750226778895</v>
      </c>
      <c r="AS6" s="26">
        <v>0.56683778383817762</v>
      </c>
      <c r="AT6" s="26">
        <v>0.59013351478855314</v>
      </c>
      <c r="AU6" s="30"/>
      <c r="AV6" s="26">
        <v>0.54204514964935357</v>
      </c>
      <c r="AW6" s="26">
        <v>0.52149932236205221</v>
      </c>
      <c r="AX6" s="26">
        <v>0.52574278695425047</v>
      </c>
      <c r="AY6" s="26">
        <v>0.54778553002583463</v>
      </c>
      <c r="BA6" s="26">
        <v>0.46114802895054691</v>
      </c>
      <c r="BB6" s="26">
        <v>0.49900892697875149</v>
      </c>
      <c r="BC6" s="26">
        <v>0.4707282988443966</v>
      </c>
      <c r="BD6" s="26">
        <v>0.50808701615352947</v>
      </c>
      <c r="BF6" s="26">
        <v>0.45555543321478514</v>
      </c>
      <c r="BG6" s="26">
        <v>0.56932169132413879</v>
      </c>
      <c r="BH6" s="26">
        <v>0.49018023226307561</v>
      </c>
      <c r="BI6" s="26">
        <v>0.58028530809877577</v>
      </c>
      <c r="BK6" s="26">
        <v>0.45105963734661642</v>
      </c>
      <c r="BL6" s="26">
        <v>0.59737156394774737</v>
      </c>
      <c r="BM6" s="26">
        <v>0.5104675079160681</v>
      </c>
      <c r="BN6" s="26">
        <v>0.59872323961826146</v>
      </c>
    </row>
    <row r="7" spans="2:67" x14ac:dyDescent="0.35">
      <c r="B7" s="30" t="s">
        <v>79</v>
      </c>
      <c r="C7" s="72">
        <v>75.147999999999996</v>
      </c>
      <c r="D7" s="72">
        <v>80.512</v>
      </c>
      <c r="E7" s="72">
        <v>84.408000000000001</v>
      </c>
      <c r="F7" s="72">
        <v>102.006</v>
      </c>
      <c r="G7" s="30"/>
      <c r="H7" s="72">
        <v>105.708</v>
      </c>
      <c r="I7" s="72">
        <v>116.511</v>
      </c>
      <c r="J7" s="72">
        <v>124.815</v>
      </c>
      <c r="K7" s="72">
        <v>150.57600000000002</v>
      </c>
      <c r="M7" s="72">
        <v>133.53899999999999</v>
      </c>
      <c r="N7" s="72">
        <v>158.92900000000003</v>
      </c>
      <c r="O7" s="72">
        <v>149.06899999999999</v>
      </c>
      <c r="P7" s="72">
        <v>195.90000000000003</v>
      </c>
      <c r="Q7" s="30"/>
      <c r="R7" s="72">
        <v>194.16900000000001</v>
      </c>
      <c r="S7" s="72">
        <v>193.98299999999998</v>
      </c>
      <c r="T7" s="72">
        <v>183.10900000000001</v>
      </c>
      <c r="U7" s="72">
        <v>201.38600000000008</v>
      </c>
      <c r="W7" s="72">
        <v>190.523</v>
      </c>
      <c r="X7" s="72">
        <v>203.90099999999998</v>
      </c>
      <c r="Y7" s="72">
        <v>212.084</v>
      </c>
      <c r="Z7" s="72">
        <v>230.75</v>
      </c>
      <c r="AA7" s="30"/>
      <c r="AB7" s="72">
        <v>212.05</v>
      </c>
      <c r="AC7" s="72">
        <v>231.46499999999997</v>
      </c>
      <c r="AD7" s="72">
        <v>238.98</v>
      </c>
      <c r="AE7" s="72">
        <v>285.41499999999996</v>
      </c>
      <c r="AG7" s="72">
        <v>269.87799999999999</v>
      </c>
      <c r="AH7" s="72">
        <v>291.40199999999999</v>
      </c>
      <c r="AI7" s="72">
        <v>318.84300000000002</v>
      </c>
      <c r="AJ7" s="72">
        <v>348.34799999999996</v>
      </c>
      <c r="AK7" s="30"/>
      <c r="AL7" s="72">
        <v>348.03800000000001</v>
      </c>
      <c r="AM7" s="72">
        <v>378.59699999999998</v>
      </c>
      <c r="AN7" s="72">
        <v>420.221</v>
      </c>
      <c r="AO7" s="72">
        <v>457.94000000000005</v>
      </c>
      <c r="AQ7" s="72">
        <v>438.19299999999998</v>
      </c>
      <c r="AR7" s="72">
        <v>483.654</v>
      </c>
      <c r="AS7" s="72">
        <v>518.21900000000005</v>
      </c>
      <c r="AT7" s="72">
        <v>502.87099999999987</v>
      </c>
      <c r="AU7" s="30"/>
      <c r="AV7" s="72">
        <v>458.13</v>
      </c>
      <c r="AW7" s="72">
        <v>492.06899999999996</v>
      </c>
      <c r="AX7" s="72">
        <v>504.88900000000001</v>
      </c>
      <c r="AY7" s="72">
        <v>557.33200000000011</v>
      </c>
      <c r="BA7" s="72">
        <v>547.05700000000002</v>
      </c>
      <c r="BB7" s="72">
        <v>602.05999999999995</v>
      </c>
      <c r="BC7" s="72">
        <v>616.43200000000002</v>
      </c>
      <c r="BD7" s="72">
        <v>639.45799999999997</v>
      </c>
      <c r="BF7" s="72">
        <v>660.125</v>
      </c>
      <c r="BG7" s="72">
        <v>661.67</v>
      </c>
      <c r="BH7" s="72">
        <v>695.322</v>
      </c>
      <c r="BI7" s="72">
        <v>734.73099999999999</v>
      </c>
      <c r="BK7" s="160">
        <v>701.99300000000005</v>
      </c>
      <c r="BL7" s="81">
        <v>757.16600000000005</v>
      </c>
      <c r="BM7" s="81">
        <v>776.88499999999999</v>
      </c>
      <c r="BN7" s="72">
        <v>787.56500000000005</v>
      </c>
    </row>
    <row r="8" spans="2:67" x14ac:dyDescent="0.35">
      <c r="B8" s="30" t="s">
        <v>80</v>
      </c>
      <c r="C8" s="72">
        <v>11.428000000000001</v>
      </c>
      <c r="D8" s="72">
        <v>11.292999999999999</v>
      </c>
      <c r="E8" s="72">
        <v>12.464</v>
      </c>
      <c r="F8" s="72">
        <v>14.239999999999995</v>
      </c>
      <c r="G8" s="30"/>
      <c r="H8" s="72">
        <v>13.932</v>
      </c>
      <c r="I8" s="72">
        <v>14.805999999999999</v>
      </c>
      <c r="J8" s="72">
        <v>15.935</v>
      </c>
      <c r="K8" s="72">
        <v>25.194000000000003</v>
      </c>
      <c r="M8" s="72">
        <v>24.099</v>
      </c>
      <c r="N8" s="72">
        <v>19.724999999999998</v>
      </c>
      <c r="O8" s="72">
        <v>19.774000000000001</v>
      </c>
      <c r="P8" s="72">
        <v>29.650000000000006</v>
      </c>
      <c r="Q8" s="30"/>
      <c r="R8" s="72">
        <v>24.3</v>
      </c>
      <c r="S8" s="72">
        <v>22.742000000000001</v>
      </c>
      <c r="T8" s="72">
        <v>21.390999999999998</v>
      </c>
      <c r="U8" s="72">
        <v>21.462999999999994</v>
      </c>
      <c r="W8" s="72">
        <v>22.512</v>
      </c>
      <c r="X8" s="72">
        <v>22.217999999999996</v>
      </c>
      <c r="Y8" s="72">
        <v>22.933</v>
      </c>
      <c r="Z8" s="72">
        <v>23.451000000000008</v>
      </c>
      <c r="AA8" s="30"/>
      <c r="AB8" s="72">
        <v>25.26</v>
      </c>
      <c r="AC8" s="72">
        <v>26.065000000000001</v>
      </c>
      <c r="AD8" s="72">
        <v>26.219000000000001</v>
      </c>
      <c r="AE8" s="72">
        <v>24.802999999999997</v>
      </c>
      <c r="AG8" s="72">
        <v>30.484999999999999</v>
      </c>
      <c r="AH8" s="72">
        <v>30.785000000000004</v>
      </c>
      <c r="AI8" s="72">
        <v>32.095999999999997</v>
      </c>
      <c r="AJ8" s="72">
        <v>38.918999999999997</v>
      </c>
      <c r="AK8" s="30"/>
      <c r="AL8" s="72">
        <v>38.247999999999998</v>
      </c>
      <c r="AM8" s="72">
        <v>40.145000000000003</v>
      </c>
      <c r="AN8" s="72">
        <v>38.725999999999999</v>
      </c>
      <c r="AO8" s="72">
        <v>37.289999999999992</v>
      </c>
      <c r="AQ8" s="72">
        <v>42.460999999999999</v>
      </c>
      <c r="AR8" s="72">
        <v>49.503</v>
      </c>
      <c r="AS8" s="72">
        <v>40.137</v>
      </c>
      <c r="AT8" s="72">
        <v>73.31</v>
      </c>
      <c r="AU8" s="30"/>
      <c r="AV8" s="72">
        <v>54.335999999999999</v>
      </c>
      <c r="AW8" s="72">
        <v>31.432000000000002</v>
      </c>
      <c r="AX8" s="72">
        <v>41.892000000000003</v>
      </c>
      <c r="AY8" s="72">
        <v>51.587000000000018</v>
      </c>
      <c r="BA8" s="72">
        <v>48.231999999999999</v>
      </c>
      <c r="BB8" s="72">
        <v>49.636000000000003</v>
      </c>
      <c r="BC8" s="72">
        <v>45.792999999999999</v>
      </c>
      <c r="BD8" s="72">
        <v>60.137999999999998</v>
      </c>
      <c r="BF8" s="72">
        <v>59.094999999999999</v>
      </c>
      <c r="BG8" s="72">
        <v>82.152000000000001</v>
      </c>
      <c r="BH8" s="72">
        <v>79.697000000000003</v>
      </c>
      <c r="BI8" s="72">
        <v>127.14700000000002</v>
      </c>
      <c r="BK8" s="160">
        <v>118.462</v>
      </c>
      <c r="BL8" s="81">
        <v>134.483</v>
      </c>
      <c r="BM8" s="81">
        <v>121.867</v>
      </c>
      <c r="BN8" s="72">
        <v>133.75200000000001</v>
      </c>
    </row>
    <row r="9" spans="2:67" x14ac:dyDescent="0.35">
      <c r="B9" s="30" t="s">
        <v>81</v>
      </c>
      <c r="C9" s="72">
        <v>-13.608999999999998</v>
      </c>
      <c r="D9" s="72">
        <v>4.4480000000000004</v>
      </c>
      <c r="E9" s="72">
        <v>8.0220000000000038</v>
      </c>
      <c r="F9" s="72">
        <v>56.297000000000011</v>
      </c>
      <c r="G9" s="30"/>
      <c r="H9" s="72">
        <v>16.641000000000005</v>
      </c>
      <c r="I9" s="72">
        <v>54.058999999999983</v>
      </c>
      <c r="J9" s="72">
        <v>40.288000000000011</v>
      </c>
      <c r="K9" s="72">
        <v>74.505000000000109</v>
      </c>
      <c r="M9" s="72">
        <v>28.375000000000018</v>
      </c>
      <c r="N9" s="72">
        <v>49.139999999999986</v>
      </c>
      <c r="O9" s="72">
        <v>51.435000000000002</v>
      </c>
      <c r="P9" s="72">
        <v>105.39499999999992</v>
      </c>
      <c r="Q9" s="30"/>
      <c r="R9" s="72">
        <v>0.16399999999999793</v>
      </c>
      <c r="S9" s="72">
        <v>41.439000000000036</v>
      </c>
      <c r="T9" s="72">
        <v>20.943000000000005</v>
      </c>
      <c r="U9" s="72">
        <v>132.78299999999996</v>
      </c>
      <c r="W9" s="72">
        <v>9.6539999999999964</v>
      </c>
      <c r="X9" s="72">
        <v>41.923000000000023</v>
      </c>
      <c r="Y9" s="72">
        <v>36.583999999999996</v>
      </c>
      <c r="Z9" s="72">
        <v>116.68100000000017</v>
      </c>
      <c r="AA9" s="30"/>
      <c r="AB9" s="72">
        <v>12.25399999999998</v>
      </c>
      <c r="AC9" s="72">
        <v>92.834000000000032</v>
      </c>
      <c r="AD9" s="72">
        <v>83.325000000000017</v>
      </c>
      <c r="AE9" s="72">
        <v>165.06600000000037</v>
      </c>
      <c r="AG9" s="72">
        <v>42.113000000000014</v>
      </c>
      <c r="AH9" s="72">
        <v>117.80100000000006</v>
      </c>
      <c r="AI9" s="72">
        <v>115.24699999999996</v>
      </c>
      <c r="AJ9" s="72">
        <v>191.14800000000002</v>
      </c>
      <c r="AK9" s="30"/>
      <c r="AL9" s="72">
        <v>32.497000000000007</v>
      </c>
      <c r="AM9" s="72">
        <v>168.10999999999999</v>
      </c>
      <c r="AN9" s="72">
        <v>177.40899999999999</v>
      </c>
      <c r="AO9" s="72">
        <v>271.92999999999984</v>
      </c>
      <c r="AQ9" s="72">
        <v>56.918999999999997</v>
      </c>
      <c r="AR9" s="72">
        <v>193.05400000000014</v>
      </c>
      <c r="AS9" s="72">
        <v>141.25899999999996</v>
      </c>
      <c r="AT9" s="72">
        <v>252.92000000000019</v>
      </c>
      <c r="AU9" s="30"/>
      <c r="AV9" s="72">
        <v>30.976000000000013</v>
      </c>
      <c r="AW9" s="72">
        <v>149.88499999999999</v>
      </c>
      <c r="AX9" s="72">
        <v>116.44300000000004</v>
      </c>
      <c r="AY9" s="72">
        <v>253.85800000000006</v>
      </c>
      <c r="BA9" s="72">
        <v>-53.518000000000058</v>
      </c>
      <c r="BB9" s="72">
        <v>98.021000000000043</v>
      </c>
      <c r="BC9" s="72">
        <v>38.406999999999933</v>
      </c>
      <c r="BD9" s="72">
        <v>242.09400000000008</v>
      </c>
      <c r="BF9" s="72">
        <v>-98.609999999999985</v>
      </c>
      <c r="BG9" s="72">
        <v>227.11800000000011</v>
      </c>
      <c r="BH9" s="72">
        <v>113.56600000000003</v>
      </c>
      <c r="BI9" s="72">
        <v>385.09999999999968</v>
      </c>
      <c r="BK9" s="72">
        <v>-107.62200000000009</v>
      </c>
      <c r="BL9" s="72">
        <v>332.80499999999989</v>
      </c>
      <c r="BM9" s="72">
        <v>144.61499999999995</v>
      </c>
      <c r="BN9" s="72">
        <v>499.2879999999999</v>
      </c>
    </row>
    <row r="10" spans="2:67" x14ac:dyDescent="0.35">
      <c r="B10" s="31" t="s">
        <v>82</v>
      </c>
      <c r="C10" s="26">
        <v>-8.9157494758909855E-2</v>
      </c>
      <c r="D10" s="26">
        <v>2.5845138348188863E-2</v>
      </c>
      <c r="E10" s="26">
        <v>3.9463198181800316E-2</v>
      </c>
      <c r="F10" s="26">
        <v>0.19607822649461021</v>
      </c>
      <c r="G10" s="30"/>
      <c r="H10" s="26">
        <v>6.2497183289017107E-2</v>
      </c>
      <c r="I10" s="26">
        <v>0.18189557130263317</v>
      </c>
      <c r="J10" s="26">
        <v>0.12432726015898883</v>
      </c>
      <c r="K10" s="26">
        <v>0.19260996127377755</v>
      </c>
      <c r="M10" s="26">
        <v>8.3540405586829083E-2</v>
      </c>
      <c r="N10" s="26">
        <v>0.13721159457519969</v>
      </c>
      <c r="O10" s="26">
        <v>0.12926062470314162</v>
      </c>
      <c r="P10" s="26">
        <v>0.1998793839478239</v>
      </c>
      <c r="Q10" s="30"/>
      <c r="R10" s="26">
        <v>3.5413517598790307E-4</v>
      </c>
      <c r="S10" s="26">
        <v>8.4423283786426842E-2</v>
      </c>
      <c r="T10" s="26">
        <v>4.1475229328728283E-2</v>
      </c>
      <c r="U10" s="26">
        <v>0.24399893420556965</v>
      </c>
      <c r="W10" s="26">
        <v>2.2741245892371288E-2</v>
      </c>
      <c r="X10" s="26">
        <v>8.7057010785824396E-2</v>
      </c>
      <c r="Y10" s="26">
        <v>6.7318679903210069E-2</v>
      </c>
      <c r="Z10" s="26">
        <v>0.18525498539311594</v>
      </c>
      <c r="AA10" s="30"/>
      <c r="AB10" s="26">
        <v>2.4482440332293045E-2</v>
      </c>
      <c r="AC10" s="26">
        <v>0.15992626791620732</v>
      </c>
      <c r="AD10" s="26">
        <v>0.13391307422311938</v>
      </c>
      <c r="AE10" s="26">
        <v>0.20913596764629902</v>
      </c>
      <c r="AG10" s="26">
        <v>6.4009885790544077E-2</v>
      </c>
      <c r="AH10" s="26">
        <v>0.15497276817428374</v>
      </c>
      <c r="AI10" s="26">
        <v>0.13661461938946784</v>
      </c>
      <c r="AJ10" s="26">
        <v>0.19867603358870983</v>
      </c>
      <c r="AK10" s="30"/>
      <c r="AL10" s="26">
        <v>4.3281665792074334E-2</v>
      </c>
      <c r="AM10" s="26">
        <v>0.1696396406396477</v>
      </c>
      <c r="AN10" s="26">
        <v>0.16018972580413601</v>
      </c>
      <c r="AO10" s="26">
        <v>0.21462509865824778</v>
      </c>
      <c r="AQ10" s="26">
        <v>6.0229642774379304E-2</v>
      </c>
      <c r="AR10" s="26">
        <v>0.16290445752378549</v>
      </c>
      <c r="AS10" s="26">
        <v>0.114450002511663</v>
      </c>
      <c r="AT10" s="26">
        <v>0.18002217891465691</v>
      </c>
      <c r="AU10" s="30"/>
      <c r="AV10" s="26">
        <v>3.089638002866614E-2</v>
      </c>
      <c r="AW10" s="26">
        <v>0.11607744433688284</v>
      </c>
      <c r="AX10" s="26">
        <v>9.2305265402509273E-2</v>
      </c>
      <c r="AY10" s="26">
        <v>0.16117691950677673</v>
      </c>
      <c r="BA10" s="26">
        <v>-4.5553786033906203E-2</v>
      </c>
      <c r="BB10" s="26">
        <v>6.524242351631912E-2</v>
      </c>
      <c r="BC10" s="26">
        <v>2.5804219295888154E-2</v>
      </c>
      <c r="BD10" s="26">
        <v>0.13062134894569616</v>
      </c>
      <c r="BF10" s="26">
        <v>-7.2384140231884678E-2</v>
      </c>
      <c r="BG10" s="26">
        <v>0.13317321759342063</v>
      </c>
      <c r="BH10" s="26">
        <v>6.2647701972448844E-2</v>
      </c>
      <c r="BI10" s="26">
        <v>0.17920754989168888</v>
      </c>
      <c r="BK10" s="26">
        <v>-6.8100018223788167E-2</v>
      </c>
      <c r="BL10" s="26">
        <v>0.16236481185869786</v>
      </c>
      <c r="BM10" s="26">
        <v>7.0752916909660901E-2</v>
      </c>
      <c r="BN10" s="26">
        <v>0.21042818296607607</v>
      </c>
    </row>
    <row r="11" spans="2:67" x14ac:dyDescent="0.35">
      <c r="B11" s="30" t="s">
        <v>83</v>
      </c>
      <c r="C11" s="72">
        <v>0.998</v>
      </c>
      <c r="D11" s="72">
        <v>1.2100000000000002</v>
      </c>
      <c r="E11" s="72">
        <v>0.92</v>
      </c>
      <c r="F11" s="72">
        <v>1.6859999999999999</v>
      </c>
      <c r="G11" s="30"/>
      <c r="H11" s="72">
        <v>0.95</v>
      </c>
      <c r="I11" s="72">
        <v>1.252</v>
      </c>
      <c r="J11" s="72">
        <v>1.7230000000000001</v>
      </c>
      <c r="K11" s="72">
        <v>1.5670000000000002</v>
      </c>
      <c r="M11" s="72">
        <v>1.524</v>
      </c>
      <c r="N11" s="72">
        <v>1.4939999999999998</v>
      </c>
      <c r="O11" s="72">
        <v>3.4279999999999999</v>
      </c>
      <c r="P11" s="72">
        <v>2.2010000000000005</v>
      </c>
      <c r="Q11" s="30"/>
      <c r="R11" s="72">
        <v>6.5129999999999999</v>
      </c>
      <c r="S11" s="72">
        <v>8.9740000000000002</v>
      </c>
      <c r="T11" s="72">
        <v>6.09</v>
      </c>
      <c r="U11" s="72">
        <v>6.6069999999999993</v>
      </c>
      <c r="W11" s="72">
        <v>5.5010000000000003</v>
      </c>
      <c r="X11" s="72">
        <v>8.0259999999999998</v>
      </c>
      <c r="Y11" s="72">
        <v>5.5110000000000001</v>
      </c>
      <c r="Z11" s="72">
        <v>3.6080000000000005</v>
      </c>
      <c r="AA11" s="30"/>
      <c r="AB11" s="72">
        <v>3.476</v>
      </c>
      <c r="AC11" s="72">
        <v>5.6610000000000005</v>
      </c>
      <c r="AD11" s="72">
        <v>3.4790000000000001</v>
      </c>
      <c r="AE11" s="72">
        <v>7.9740000000000002</v>
      </c>
      <c r="AG11" s="72">
        <v>4.8179999999999996</v>
      </c>
      <c r="AH11" s="72">
        <v>7.1150000000000002</v>
      </c>
      <c r="AI11" s="72">
        <v>6.3259999999999996</v>
      </c>
      <c r="AJ11" s="72">
        <v>9.4239999999999995</v>
      </c>
      <c r="AK11" s="30"/>
      <c r="AL11" s="72">
        <v>5.4820000000000002</v>
      </c>
      <c r="AM11" s="72">
        <v>7.7190000000000003</v>
      </c>
      <c r="AN11" s="72">
        <v>10.916</v>
      </c>
      <c r="AO11" s="72">
        <v>9.6799999999999962</v>
      </c>
      <c r="AQ11" s="72">
        <v>9.843</v>
      </c>
      <c r="AR11" s="72">
        <v>9.7040000000000006</v>
      </c>
      <c r="AS11" s="72">
        <v>7.4619999999999997</v>
      </c>
      <c r="AT11" s="72">
        <v>18.880000000000003</v>
      </c>
      <c r="AU11" s="30"/>
      <c r="AV11" s="72">
        <v>6.1020000000000003</v>
      </c>
      <c r="AW11" s="72">
        <v>4.359</v>
      </c>
      <c r="AX11" s="81">
        <v>6.0220000000000002</v>
      </c>
      <c r="AY11" s="81">
        <v>7.7480000000000011</v>
      </c>
      <c r="BA11" s="81">
        <v>6.1369999999999996</v>
      </c>
      <c r="BB11" s="81">
        <v>6.5679999999999996</v>
      </c>
      <c r="BC11" s="81">
        <v>5.2089999999999996</v>
      </c>
      <c r="BD11" s="81">
        <v>7.5220000000000002</v>
      </c>
      <c r="BF11" s="81">
        <v>7.8369999999999997</v>
      </c>
      <c r="BG11" s="81">
        <v>3.968</v>
      </c>
      <c r="BH11" s="81">
        <v>5.0519999999999996</v>
      </c>
      <c r="BI11" s="81">
        <v>11.766000000000002</v>
      </c>
      <c r="BK11" s="160">
        <v>6.1539999999999999</v>
      </c>
      <c r="BL11" s="81">
        <v>7.718</v>
      </c>
      <c r="BM11" s="81">
        <v>7.0119999999999996</v>
      </c>
      <c r="BN11" s="81">
        <v>14.743000000000002</v>
      </c>
    </row>
    <row r="12" spans="2:67" x14ac:dyDescent="0.35">
      <c r="B12" s="30" t="s">
        <v>84</v>
      </c>
      <c r="C12" s="72">
        <v>2.14</v>
      </c>
      <c r="D12" s="72">
        <v>2.39</v>
      </c>
      <c r="E12" s="72">
        <v>2.1259999999999999</v>
      </c>
      <c r="F12" s="72">
        <v>3.8999999999999995</v>
      </c>
      <c r="G12" s="30"/>
      <c r="H12" s="72">
        <v>2.59</v>
      </c>
      <c r="I12" s="72">
        <v>4.4130000000000003</v>
      </c>
      <c r="J12" s="72">
        <v>3.2709999999999999</v>
      </c>
      <c r="K12" s="72">
        <v>5.4360000000000017</v>
      </c>
      <c r="M12" s="72">
        <v>4.5599999999999996</v>
      </c>
      <c r="N12" s="72">
        <v>3.819</v>
      </c>
      <c r="O12" s="72">
        <v>4.0910000000000002</v>
      </c>
      <c r="P12" s="72">
        <v>15.747999999999999</v>
      </c>
      <c r="Q12" s="30"/>
      <c r="R12" s="72">
        <v>9.4239999999999995</v>
      </c>
      <c r="S12" s="72">
        <v>10.594000000000001</v>
      </c>
      <c r="T12" s="72">
        <v>5.8840000000000003</v>
      </c>
      <c r="U12" s="72">
        <v>16.332999999999998</v>
      </c>
      <c r="W12" s="72">
        <v>6.6890000000000001</v>
      </c>
      <c r="X12" s="72">
        <v>10.196999999999999</v>
      </c>
      <c r="Y12" s="72">
        <v>5.2779999999999996</v>
      </c>
      <c r="Z12" s="72">
        <v>6.3079999999999998</v>
      </c>
      <c r="AA12" s="30"/>
      <c r="AB12" s="72">
        <v>4.8899999999999997</v>
      </c>
      <c r="AC12" s="72">
        <v>10.779</v>
      </c>
      <c r="AD12" s="72">
        <v>9.6509999999999998</v>
      </c>
      <c r="AE12" s="72">
        <v>5.6430000000000007</v>
      </c>
      <c r="AG12" s="72">
        <v>4.8310000000000004</v>
      </c>
      <c r="AH12" s="72">
        <v>10.946999999999999</v>
      </c>
      <c r="AI12" s="72">
        <v>8.3079999999999998</v>
      </c>
      <c r="AJ12" s="72">
        <v>15.489000000000004</v>
      </c>
      <c r="AK12" s="30"/>
      <c r="AL12" s="72">
        <v>12.122</v>
      </c>
      <c r="AM12" s="72">
        <v>14.898</v>
      </c>
      <c r="AN12" s="72">
        <v>20.928999999999998</v>
      </c>
      <c r="AO12" s="72">
        <v>20.167000000000002</v>
      </c>
      <c r="AQ12" s="72">
        <v>18.341999999999999</v>
      </c>
      <c r="AR12" s="72">
        <v>24.698999999999998</v>
      </c>
      <c r="AS12" s="72">
        <v>14.347</v>
      </c>
      <c r="AT12" s="72">
        <v>23.550000000000004</v>
      </c>
      <c r="AU12" s="30"/>
      <c r="AV12" s="72">
        <v>13.375</v>
      </c>
      <c r="AW12" s="72">
        <v>17.428000000000001</v>
      </c>
      <c r="AX12" s="81">
        <v>15.654999999999999</v>
      </c>
      <c r="AY12" s="81">
        <v>26.245999999999995</v>
      </c>
      <c r="BA12" s="81">
        <v>16.527999999999999</v>
      </c>
      <c r="BB12" s="81">
        <v>18.123999999999999</v>
      </c>
      <c r="BC12" s="81">
        <v>38.814</v>
      </c>
      <c r="BD12" s="81">
        <v>50.552999999999997</v>
      </c>
      <c r="BF12" s="81">
        <v>18.192</v>
      </c>
      <c r="BG12" s="81">
        <v>23.495000000000001</v>
      </c>
      <c r="BH12" s="81">
        <v>15.532</v>
      </c>
      <c r="BI12" s="81">
        <v>20.143999999999998</v>
      </c>
      <c r="BK12" s="160">
        <v>16.263999999999999</v>
      </c>
      <c r="BL12" s="81">
        <v>28.768000000000001</v>
      </c>
      <c r="BM12" s="81">
        <v>22.414999999999999</v>
      </c>
      <c r="BN12" s="81">
        <v>80.705999999999989</v>
      </c>
    </row>
    <row r="13" spans="2:67" x14ac:dyDescent="0.35">
      <c r="B13" s="29" t="s">
        <v>85</v>
      </c>
      <c r="C13" s="71">
        <v>-14.750999999999999</v>
      </c>
      <c r="D13" s="71">
        <v>3.2680000000000002</v>
      </c>
      <c r="E13" s="71">
        <v>6.8160000000000043</v>
      </c>
      <c r="F13" s="71">
        <v>54.083000000000013</v>
      </c>
      <c r="G13" s="30"/>
      <c r="H13" s="71">
        <v>15.001000000000005</v>
      </c>
      <c r="I13" s="71">
        <v>50.897999999999982</v>
      </c>
      <c r="J13" s="71">
        <v>38.740000000000009</v>
      </c>
      <c r="K13" s="71">
        <v>70.636000000000109</v>
      </c>
      <c r="M13" s="71">
        <v>25.33900000000002</v>
      </c>
      <c r="N13" s="71">
        <v>46.814999999999984</v>
      </c>
      <c r="O13" s="71">
        <v>50.771999999999998</v>
      </c>
      <c r="P13" s="71">
        <v>91.847999999999914</v>
      </c>
      <c r="Q13" s="30"/>
      <c r="R13" s="71">
        <v>-2.7470000000000017</v>
      </c>
      <c r="S13" s="71">
        <v>39.819000000000038</v>
      </c>
      <c r="T13" s="71">
        <v>21.149000000000004</v>
      </c>
      <c r="U13" s="71">
        <v>123.05699999999996</v>
      </c>
      <c r="W13" s="71">
        <v>8.4659999999999975</v>
      </c>
      <c r="X13" s="71">
        <v>39.752000000000024</v>
      </c>
      <c r="Y13" s="71">
        <v>36.817</v>
      </c>
      <c r="Z13" s="71">
        <v>113.98100000000017</v>
      </c>
      <c r="AA13" s="30"/>
      <c r="AB13" s="71">
        <v>10.839999999999979</v>
      </c>
      <c r="AC13" s="71">
        <v>87.716000000000037</v>
      </c>
      <c r="AD13" s="71">
        <v>77.15300000000002</v>
      </c>
      <c r="AE13" s="71">
        <v>167.39700000000036</v>
      </c>
      <c r="AG13" s="71">
        <v>42.100000000000009</v>
      </c>
      <c r="AH13" s="71">
        <v>113.96900000000005</v>
      </c>
      <c r="AI13" s="71">
        <v>113.26499999999996</v>
      </c>
      <c r="AJ13" s="71">
        <v>185.08300000000003</v>
      </c>
      <c r="AK13" s="30"/>
      <c r="AL13" s="71">
        <v>25.857000000000006</v>
      </c>
      <c r="AM13" s="71">
        <v>160.93099999999998</v>
      </c>
      <c r="AN13" s="71">
        <v>167.39599999999999</v>
      </c>
      <c r="AO13" s="71">
        <v>261.44299999999987</v>
      </c>
      <c r="AQ13" s="71">
        <v>48.42</v>
      </c>
      <c r="AR13" s="71">
        <v>178.05900000000014</v>
      </c>
      <c r="AS13" s="71">
        <v>134.37399999999994</v>
      </c>
      <c r="AT13" s="71">
        <v>248.25000000000017</v>
      </c>
      <c r="AU13" s="30"/>
      <c r="AV13" s="71">
        <v>23.703000000000017</v>
      </c>
      <c r="AW13" s="71">
        <v>136.816</v>
      </c>
      <c r="AX13" s="71">
        <v>106.81000000000004</v>
      </c>
      <c r="AY13" s="71">
        <v>235.36000000000007</v>
      </c>
      <c r="BA13" s="71">
        <v>-63.909000000000056</v>
      </c>
      <c r="BB13" s="71">
        <v>86.465000000000046</v>
      </c>
      <c r="BC13" s="71">
        <v>4.8019999999999285</v>
      </c>
      <c r="BD13" s="71">
        <v>199.06300000000007</v>
      </c>
      <c r="BF13" s="71">
        <v>-108.96499999999997</v>
      </c>
      <c r="BG13" s="71">
        <v>207.59100000000009</v>
      </c>
      <c r="BH13" s="71">
        <v>103.08600000000003</v>
      </c>
      <c r="BI13" s="71">
        <v>376.72199999999981</v>
      </c>
      <c r="BK13" s="71">
        <v>-117.73200000000008</v>
      </c>
      <c r="BL13" s="71">
        <v>311.75499999999988</v>
      </c>
      <c r="BM13" s="71">
        <v>129.21199999999996</v>
      </c>
      <c r="BN13" s="71">
        <v>433.32499999999993</v>
      </c>
    </row>
    <row r="14" spans="2:67" x14ac:dyDescent="0.35">
      <c r="B14" s="31" t="s">
        <v>86</v>
      </c>
      <c r="C14" s="26">
        <v>-9.6639150943396229E-2</v>
      </c>
      <c r="D14" s="26">
        <v>1.8988739236034443E-2</v>
      </c>
      <c r="E14" s="26">
        <v>3.3530436151477307E-2</v>
      </c>
      <c r="F14" s="26">
        <v>0.18836703063232507</v>
      </c>
      <c r="G14" s="30"/>
      <c r="H14" s="26">
        <v>5.6337975273033206E-2</v>
      </c>
      <c r="I14" s="26">
        <v>0.17125956433085007</v>
      </c>
      <c r="J14" s="26">
        <v>0.11955019009529455</v>
      </c>
      <c r="K14" s="26">
        <v>0.18260784141379174</v>
      </c>
      <c r="M14" s="26">
        <v>7.4601950208446247E-2</v>
      </c>
      <c r="N14" s="26">
        <v>0.13071959300036576</v>
      </c>
      <c r="O14" s="26">
        <v>0.12759444808842046</v>
      </c>
      <c r="P14" s="26">
        <v>0.1741877855385903</v>
      </c>
      <c r="Q14" s="30"/>
      <c r="R14" s="26">
        <v>-5.9317641977974555E-3</v>
      </c>
      <c r="S14" s="26">
        <v>8.1122873068648627E-2</v>
      </c>
      <c r="T14" s="26">
        <v>4.1883188897162513E-2</v>
      </c>
      <c r="U14" s="26">
        <v>0.22612666415531193</v>
      </c>
      <c r="W14" s="26">
        <v>1.9942758206423796E-2</v>
      </c>
      <c r="X14" s="26">
        <v>8.2548727256114576E-2</v>
      </c>
      <c r="Y14" s="26">
        <v>6.7747426142479916E-2</v>
      </c>
      <c r="Z14" s="26">
        <v>0.18096818239552925</v>
      </c>
      <c r="AA14" s="30"/>
      <c r="AB14" s="26">
        <v>2.165738968516864E-2</v>
      </c>
      <c r="AC14" s="26">
        <v>0.1511094266813672</v>
      </c>
      <c r="AD14" s="26">
        <v>0.12399394438087405</v>
      </c>
      <c r="AE14" s="26">
        <v>0.21208930716251387</v>
      </c>
      <c r="AG14" s="26">
        <v>6.3990126369099926E-2</v>
      </c>
      <c r="AH14" s="26">
        <v>0.14993159154892524</v>
      </c>
      <c r="AI14" s="26">
        <v>0.13426514239110846</v>
      </c>
      <c r="AJ14" s="26">
        <v>0.19237217404680762</v>
      </c>
      <c r="AK14" s="30"/>
      <c r="AL14" s="26">
        <v>3.4438072203146944E-2</v>
      </c>
      <c r="AM14" s="26">
        <v>0.16239531858770534</v>
      </c>
      <c r="AN14" s="26">
        <v>0.15114858513778417</v>
      </c>
      <c r="AO14" s="26">
        <v>0.20634806629834251</v>
      </c>
      <c r="AQ14" s="26">
        <v>5.1236306033757555E-2</v>
      </c>
      <c r="AR14" s="26">
        <v>0.15025124992089117</v>
      </c>
      <c r="AS14" s="26">
        <v>0.10887167994607212</v>
      </c>
      <c r="AT14" s="26">
        <v>0.17669818881687321</v>
      </c>
      <c r="AU14" s="30"/>
      <c r="AV14" s="26">
        <v>2.3642074374337348E-2</v>
      </c>
      <c r="AW14" s="26">
        <v>0.10595624394966116</v>
      </c>
      <c r="AX14" s="26">
        <v>8.46691119057566E-2</v>
      </c>
      <c r="AY14" s="26">
        <v>0.14943235893733889</v>
      </c>
      <c r="BA14" s="26">
        <v>-5.4398462417147707E-2</v>
      </c>
      <c r="BB14" s="26">
        <v>5.7550791660343534E-2</v>
      </c>
      <c r="BC14" s="26">
        <v>3.2262832571888795E-3</v>
      </c>
      <c r="BD14" s="26">
        <v>0.1074040562144337</v>
      </c>
      <c r="BF14" s="26">
        <v>-7.9985172298624008E-2</v>
      </c>
      <c r="BG14" s="26">
        <v>0.12172333946862766</v>
      </c>
      <c r="BH14" s="26">
        <v>5.6866500585843131E-2</v>
      </c>
      <c r="BI14" s="26">
        <v>0.17530882007347923</v>
      </c>
      <c r="BK14" s="26">
        <v>-7.4497327177742725E-2</v>
      </c>
      <c r="BL14" s="26">
        <v>0.15209519664971485</v>
      </c>
      <c r="BM14" s="26">
        <v>6.3216996160364455E-2</v>
      </c>
      <c r="BN14" s="26">
        <v>0.18262764653621741</v>
      </c>
    </row>
    <row r="15" spans="2:67" x14ac:dyDescent="0.35">
      <c r="B15" s="30" t="s">
        <v>87</v>
      </c>
      <c r="C15" s="72">
        <v>2.4209999999999998</v>
      </c>
      <c r="D15" s="72">
        <v>3.8640000000000003</v>
      </c>
      <c r="E15" s="72">
        <v>8.9999999999999993E-3</v>
      </c>
      <c r="F15" s="72">
        <v>0.21200000000000063</v>
      </c>
      <c r="G15" s="30"/>
      <c r="H15" s="72">
        <v>0.76400000000000001</v>
      </c>
      <c r="I15" s="72">
        <v>0.46300000000000008</v>
      </c>
      <c r="J15" s="72">
        <v>0.56100000000000005</v>
      </c>
      <c r="K15" s="72">
        <v>-0.25600000000000001</v>
      </c>
      <c r="M15" s="72">
        <v>0.252</v>
      </c>
      <c r="N15" s="72">
        <v>1.375</v>
      </c>
      <c r="O15" s="72">
        <v>0.39400000000000002</v>
      </c>
      <c r="P15" s="72">
        <v>16.469000000000001</v>
      </c>
      <c r="Q15" s="30"/>
      <c r="R15" s="72">
        <v>4.4889999999999999</v>
      </c>
      <c r="S15" s="72">
        <v>3.753000000000001</v>
      </c>
      <c r="T15" s="72">
        <v>0.33700000000000002</v>
      </c>
      <c r="U15" s="72">
        <v>0.44499999999999984</v>
      </c>
      <c r="W15" s="72">
        <v>2.0760000000000001</v>
      </c>
      <c r="X15" s="72">
        <v>13.545</v>
      </c>
      <c r="Y15" s="72">
        <v>1.6240000000000001</v>
      </c>
      <c r="Z15" s="72">
        <v>5.0469999999999997</v>
      </c>
      <c r="AA15" s="30"/>
      <c r="AB15" s="72">
        <v>14.792</v>
      </c>
      <c r="AC15" s="72">
        <v>-1.1669999999999998</v>
      </c>
      <c r="AD15" s="72">
        <v>3.9089999999999998</v>
      </c>
      <c r="AE15" s="72">
        <v>-3.9929999999999986</v>
      </c>
      <c r="AG15" s="72">
        <v>2.7709999999999999</v>
      </c>
      <c r="AH15" s="72">
        <v>-2.1019999999999999</v>
      </c>
      <c r="AI15" s="72">
        <v>1.109</v>
      </c>
      <c r="AJ15" s="72">
        <v>0.43599999999999994</v>
      </c>
      <c r="AK15" s="30"/>
      <c r="AL15" s="72">
        <v>3.3250000000000002</v>
      </c>
      <c r="AM15" s="72">
        <v>-2.3080000000000003</v>
      </c>
      <c r="AN15" s="72">
        <v>0.59899999999999998</v>
      </c>
      <c r="AO15" s="72">
        <v>0.73199999999999976</v>
      </c>
      <c r="AQ15" s="72">
        <v>0.61099999999999999</v>
      </c>
      <c r="AR15" s="72">
        <v>0.96700000000000008</v>
      </c>
      <c r="AS15" s="72">
        <v>0.39400000000000002</v>
      </c>
      <c r="AT15" s="72">
        <v>1.0299999999999998</v>
      </c>
      <c r="AU15" s="30"/>
      <c r="AV15" s="72">
        <v>0.69599999999999995</v>
      </c>
      <c r="AW15" s="72">
        <v>0.57499999999999996</v>
      </c>
      <c r="AX15" s="81">
        <v>0.66300000000000003</v>
      </c>
      <c r="AY15" s="81">
        <v>4.7000000000000153E-2</v>
      </c>
      <c r="BA15" s="81">
        <v>2.206</v>
      </c>
      <c r="BB15" s="81">
        <v>9.0909999999999993</v>
      </c>
      <c r="BC15" s="81">
        <v>-1.9410000000000001</v>
      </c>
      <c r="BD15" s="81">
        <v>-8.0489999999999995</v>
      </c>
      <c r="BF15" s="81">
        <v>1.6679999999999999</v>
      </c>
      <c r="BG15" s="81">
        <v>6.99</v>
      </c>
      <c r="BH15" s="81">
        <v>13.484</v>
      </c>
      <c r="BI15" s="81">
        <v>-17.387999999999998</v>
      </c>
      <c r="BK15" s="160">
        <v>17.087</v>
      </c>
      <c r="BL15" s="81">
        <v>-10.318</v>
      </c>
      <c r="BM15" s="81">
        <v>-1.4710000000000001</v>
      </c>
      <c r="BN15" s="81">
        <v>3.1219999999999999</v>
      </c>
    </row>
    <row r="16" spans="2:67" x14ac:dyDescent="0.35">
      <c r="B16" s="30" t="s">
        <v>88</v>
      </c>
      <c r="C16" s="72">
        <v>1.7290000000000001</v>
      </c>
      <c r="D16" s="72">
        <v>1.8439999999999999</v>
      </c>
      <c r="E16" s="72">
        <v>1.8260000000000001</v>
      </c>
      <c r="F16" s="72">
        <v>2.218</v>
      </c>
      <c r="G16" s="30"/>
      <c r="H16" s="72">
        <v>1.663</v>
      </c>
      <c r="I16" s="72">
        <v>4.16</v>
      </c>
      <c r="J16" s="72">
        <v>-0.76400000000000001</v>
      </c>
      <c r="K16" s="72">
        <v>5.9159999999999995</v>
      </c>
      <c r="M16" s="72">
        <v>3.1880000000000002</v>
      </c>
      <c r="N16" s="72">
        <v>6.8769999999999989</v>
      </c>
      <c r="O16" s="72">
        <v>0</v>
      </c>
      <c r="P16" s="72">
        <v>9.9740000000000002</v>
      </c>
      <c r="Q16" s="30"/>
      <c r="R16" s="72">
        <v>5.6529999999999996</v>
      </c>
      <c r="S16" s="72">
        <v>8.0850000000000009</v>
      </c>
      <c r="T16" s="72">
        <v>17.933</v>
      </c>
      <c r="U16" s="72">
        <v>19.38</v>
      </c>
      <c r="W16" s="72">
        <v>11.419</v>
      </c>
      <c r="X16" s="72">
        <v>2.7579999999999991</v>
      </c>
      <c r="Y16" s="72">
        <v>18.587</v>
      </c>
      <c r="Z16" s="72">
        <v>7.7260000000000026</v>
      </c>
      <c r="AA16" s="30"/>
      <c r="AB16" s="72">
        <v>6.5670000000000002</v>
      </c>
      <c r="AC16" s="72">
        <v>6.5109999999999992</v>
      </c>
      <c r="AD16" s="72">
        <v>5.7850000000000001</v>
      </c>
      <c r="AE16" s="72">
        <v>6.7609999999999992</v>
      </c>
      <c r="AG16" s="72">
        <v>4.9939999999999998</v>
      </c>
      <c r="AH16" s="72">
        <v>16.599</v>
      </c>
      <c r="AI16" s="72">
        <v>2.6120000000000001</v>
      </c>
      <c r="AJ16" s="72">
        <v>8.2899999999999991</v>
      </c>
      <c r="AK16" s="30"/>
      <c r="AL16" s="72">
        <v>3.234</v>
      </c>
      <c r="AM16" s="72">
        <v>15.072000000000001</v>
      </c>
      <c r="AN16" s="72">
        <v>34.468000000000004</v>
      </c>
      <c r="AO16" s="72">
        <v>41.33</v>
      </c>
      <c r="AQ16" s="72">
        <v>61.454000000000001</v>
      </c>
      <c r="AR16" s="72">
        <v>-24.515999999999998</v>
      </c>
      <c r="AS16" s="72">
        <v>39.645000000000003</v>
      </c>
      <c r="AT16" s="72">
        <v>75.62700000000001</v>
      </c>
      <c r="AU16" s="30"/>
      <c r="AV16" s="72">
        <v>54.113</v>
      </c>
      <c r="AW16" s="72">
        <v>-20.883000000000003</v>
      </c>
      <c r="AX16" s="81">
        <v>15.016999999999999</v>
      </c>
      <c r="AY16" s="81">
        <v>42.055000000000007</v>
      </c>
      <c r="BA16" s="81">
        <v>7.2409999999999997</v>
      </c>
      <c r="BB16" s="81">
        <v>6.6689999999999996</v>
      </c>
      <c r="BC16" s="81">
        <v>6.1070000000000002</v>
      </c>
      <c r="BD16" s="81">
        <v>13.632999999999999</v>
      </c>
      <c r="BF16" s="81">
        <v>4.2</v>
      </c>
      <c r="BG16" s="81">
        <v>5.609</v>
      </c>
      <c r="BH16" s="81">
        <v>2.2349999999999999</v>
      </c>
      <c r="BI16" s="81">
        <v>7.472999999999999</v>
      </c>
      <c r="BK16" s="160">
        <v>2.5419999999999998</v>
      </c>
      <c r="BL16" s="81">
        <v>5.157</v>
      </c>
      <c r="BM16" s="81">
        <v>17.739999999999998</v>
      </c>
      <c r="BN16" s="81">
        <v>15.860999999999997</v>
      </c>
    </row>
    <row r="17" spans="2:66" x14ac:dyDescent="0.35">
      <c r="B17" s="30" t="s">
        <v>89</v>
      </c>
      <c r="C17" s="72">
        <v>-14.059000000000001</v>
      </c>
      <c r="D17" s="72">
        <v>5.2880000000000003</v>
      </c>
      <c r="E17" s="72">
        <v>4.9990000000000041</v>
      </c>
      <c r="F17" s="72">
        <v>52.077000000000012</v>
      </c>
      <c r="G17" s="30"/>
      <c r="H17" s="72">
        <v>14.102000000000004</v>
      </c>
      <c r="I17" s="72">
        <v>47.200999999999979</v>
      </c>
      <c r="J17" s="72">
        <v>40.065000000000012</v>
      </c>
      <c r="K17" s="72">
        <v>64.464000000000112</v>
      </c>
      <c r="M17" s="72">
        <v>22.40300000000002</v>
      </c>
      <c r="N17" s="72">
        <v>41.312999999999988</v>
      </c>
      <c r="O17" s="72">
        <v>51.165999999999997</v>
      </c>
      <c r="P17" s="72">
        <v>98.342999999999918</v>
      </c>
      <c r="Q17" s="30"/>
      <c r="R17" s="72">
        <v>-3.9110000000000014</v>
      </c>
      <c r="S17" s="72">
        <v>35.487000000000037</v>
      </c>
      <c r="T17" s="72">
        <v>3.5530000000000044</v>
      </c>
      <c r="U17" s="72">
        <v>104.12199999999996</v>
      </c>
      <c r="W17" s="72">
        <v>-0.87700000000000244</v>
      </c>
      <c r="X17" s="72">
        <v>50.53900000000003</v>
      </c>
      <c r="Y17" s="72">
        <v>19.854000000000003</v>
      </c>
      <c r="Z17" s="72">
        <v>111.30200000000016</v>
      </c>
      <c r="AA17" s="30"/>
      <c r="AB17" s="72">
        <v>19.064999999999976</v>
      </c>
      <c r="AC17" s="72">
        <v>80.038000000000039</v>
      </c>
      <c r="AD17" s="72">
        <v>75.277000000000029</v>
      </c>
      <c r="AE17" s="72">
        <v>156.64300000000037</v>
      </c>
      <c r="AG17" s="72">
        <v>39.87700000000001</v>
      </c>
      <c r="AH17" s="72">
        <v>95.268000000000043</v>
      </c>
      <c r="AI17" s="72">
        <v>111.76199999999996</v>
      </c>
      <c r="AJ17" s="72">
        <v>177.22900000000004</v>
      </c>
      <c r="AK17" s="30"/>
      <c r="AL17" s="72">
        <v>25.948000000000008</v>
      </c>
      <c r="AM17" s="72">
        <v>143.55099999999999</v>
      </c>
      <c r="AN17" s="72">
        <v>133.52699999999999</v>
      </c>
      <c r="AO17" s="72">
        <v>220.84499999999991</v>
      </c>
      <c r="AQ17" s="72">
        <v>-12.423000000000002</v>
      </c>
      <c r="AR17" s="72">
        <v>203.54200000000014</v>
      </c>
      <c r="AS17" s="72">
        <v>95.122999999999934</v>
      </c>
      <c r="AT17" s="72">
        <v>173.65300000000016</v>
      </c>
      <c r="AU17" s="30"/>
      <c r="AV17" s="72">
        <v>-29.713999999999981</v>
      </c>
      <c r="AW17" s="72">
        <v>158.274</v>
      </c>
      <c r="AX17" s="72">
        <v>92.456000000000046</v>
      </c>
      <c r="AY17" s="72">
        <v>193.35200000000003</v>
      </c>
      <c r="BA17" s="72">
        <v>-68.944000000000045</v>
      </c>
      <c r="BB17" s="72">
        <v>88.887000000000043</v>
      </c>
      <c r="BC17" s="72">
        <v>-3.2460000000000715</v>
      </c>
      <c r="BD17" s="72">
        <v>177.38100000000006</v>
      </c>
      <c r="BF17" s="72">
        <v>-111.49699999999997</v>
      </c>
      <c r="BG17" s="72">
        <v>208.97200000000009</v>
      </c>
      <c r="BH17" s="72">
        <v>114.33500000000002</v>
      </c>
      <c r="BI17" s="72">
        <v>351.86099999999988</v>
      </c>
      <c r="BK17" s="72">
        <v>-103.18700000000008</v>
      </c>
      <c r="BL17" s="72">
        <v>296.27999999999992</v>
      </c>
      <c r="BM17" s="72">
        <v>110.00099999999996</v>
      </c>
      <c r="BN17" s="72">
        <v>420.58599999999996</v>
      </c>
    </row>
    <row r="18" spans="2:66" x14ac:dyDescent="0.35">
      <c r="B18" s="30" t="s">
        <v>90</v>
      </c>
      <c r="C18" s="72">
        <v>-0.442</v>
      </c>
      <c r="D18" s="72">
        <v>-5.2999999999999992E-2</v>
      </c>
      <c r="E18" s="72">
        <v>1.3680000000000001</v>
      </c>
      <c r="F18" s="72">
        <v>8.109</v>
      </c>
      <c r="G18" s="30"/>
      <c r="H18" s="72">
        <v>2.7309999999999999</v>
      </c>
      <c r="I18" s="72">
        <v>8.3279999999999994</v>
      </c>
      <c r="J18" s="72">
        <v>7.5220000000000002</v>
      </c>
      <c r="K18" s="72">
        <v>12.501999999999999</v>
      </c>
      <c r="M18" s="72">
        <v>4.3230000000000004</v>
      </c>
      <c r="N18" s="72">
        <v>6.625</v>
      </c>
      <c r="O18" s="72">
        <v>10.353999999999999</v>
      </c>
      <c r="P18" s="72">
        <v>24.416000000000004</v>
      </c>
      <c r="Q18" s="30"/>
      <c r="R18" s="72">
        <v>3.8679999999999999</v>
      </c>
      <c r="S18" s="72">
        <v>5.4219999999999988</v>
      </c>
      <c r="T18" s="72">
        <v>3.0739999999999998</v>
      </c>
      <c r="U18" s="72">
        <v>22.166</v>
      </c>
      <c r="W18" s="72">
        <v>3.907</v>
      </c>
      <c r="X18" s="72">
        <v>12.681000000000001</v>
      </c>
      <c r="Y18" s="72">
        <v>3.153</v>
      </c>
      <c r="Z18" s="72">
        <v>23.664999999999999</v>
      </c>
      <c r="AA18" s="30"/>
      <c r="AB18" s="72">
        <v>4.9290000000000003</v>
      </c>
      <c r="AC18" s="72">
        <v>15.863000000000001</v>
      </c>
      <c r="AD18" s="72">
        <v>14.154999999999999</v>
      </c>
      <c r="AE18" s="72">
        <v>26.93</v>
      </c>
      <c r="AG18" s="72">
        <v>5.9180000000000001</v>
      </c>
      <c r="AH18" s="72">
        <v>17.406000000000002</v>
      </c>
      <c r="AI18" s="72">
        <v>17.148</v>
      </c>
      <c r="AJ18" s="72">
        <v>29.687000000000005</v>
      </c>
      <c r="AK18" s="30"/>
      <c r="AL18" s="72">
        <v>6.3959999999999999</v>
      </c>
      <c r="AM18" s="72">
        <v>23.218999999999998</v>
      </c>
      <c r="AN18" s="72">
        <v>22.54</v>
      </c>
      <c r="AO18" s="72">
        <v>38.856999999999999</v>
      </c>
      <c r="AQ18" s="72">
        <v>1.841</v>
      </c>
      <c r="AR18" s="72">
        <v>35.085999999999999</v>
      </c>
      <c r="AS18" s="72">
        <v>13.082000000000001</v>
      </c>
      <c r="AT18" s="72">
        <v>-71.974000000000004</v>
      </c>
      <c r="AU18" s="30"/>
      <c r="AV18" s="72">
        <v>7.6210000000000004</v>
      </c>
      <c r="AW18" s="72">
        <v>21.646000000000001</v>
      </c>
      <c r="AX18" s="81">
        <v>12.736000000000001</v>
      </c>
      <c r="AY18" s="81">
        <v>21.045000000000002</v>
      </c>
      <c r="BA18" s="81">
        <v>-3.3639999999999999</v>
      </c>
      <c r="BB18" s="81">
        <v>-0.93100000000000005</v>
      </c>
      <c r="BC18" s="81">
        <v>3.2480000000000002</v>
      </c>
      <c r="BD18" s="81">
        <v>20.350000000000001</v>
      </c>
      <c r="BF18" s="81">
        <v>5.5309999999999997</v>
      </c>
      <c r="BG18" s="81">
        <v>35.795000000000002</v>
      </c>
      <c r="BH18" s="81">
        <v>29.259</v>
      </c>
      <c r="BI18" s="81">
        <v>52.312000000000012</v>
      </c>
      <c r="BK18" s="160">
        <v>1.5820000000000001</v>
      </c>
      <c r="BL18" s="81">
        <v>90.150999999999996</v>
      </c>
      <c r="BM18" s="81">
        <v>18.443999999999999</v>
      </c>
      <c r="BN18" s="81">
        <v>108.32699999999998</v>
      </c>
    </row>
    <row r="19" spans="2:66" x14ac:dyDescent="0.35">
      <c r="B19" s="30" t="s">
        <v>91</v>
      </c>
      <c r="C19" s="72">
        <v>0</v>
      </c>
      <c r="D19" s="72">
        <v>0</v>
      </c>
      <c r="E19" s="72">
        <v>0</v>
      </c>
      <c r="F19" s="72">
        <v>0</v>
      </c>
      <c r="G19" s="30"/>
      <c r="H19" s="72">
        <v>0</v>
      </c>
      <c r="I19" s="72">
        <v>0</v>
      </c>
      <c r="J19" s="72">
        <v>0</v>
      </c>
      <c r="K19" s="72">
        <v>0</v>
      </c>
      <c r="M19" s="72">
        <v>0</v>
      </c>
      <c r="N19" s="72">
        <v>0</v>
      </c>
      <c r="O19" s="72">
        <v>0</v>
      </c>
      <c r="P19" s="72">
        <v>3.3000000000000002E-2</v>
      </c>
      <c r="Q19" s="30"/>
      <c r="R19" s="72">
        <v>0</v>
      </c>
      <c r="S19" s="72">
        <v>0</v>
      </c>
      <c r="T19" s="72">
        <v>0</v>
      </c>
      <c r="U19" s="72">
        <v>8.6999999999999994E-2</v>
      </c>
      <c r="W19" s="72">
        <v>0</v>
      </c>
      <c r="X19" s="72">
        <v>0</v>
      </c>
      <c r="Y19" s="72">
        <v>0</v>
      </c>
      <c r="Z19" s="72">
        <v>0</v>
      </c>
      <c r="AA19" s="30"/>
      <c r="AB19" s="72">
        <v>0</v>
      </c>
      <c r="AC19" s="72">
        <v>0</v>
      </c>
      <c r="AD19" s="72">
        <v>0</v>
      </c>
      <c r="AE19" s="72">
        <v>0.42099999999999999</v>
      </c>
      <c r="AG19" s="72">
        <v>0.34300000000000003</v>
      </c>
      <c r="AH19" s="72">
        <v>0.35499999999999993</v>
      </c>
      <c r="AI19" s="72">
        <v>0.45600000000000002</v>
      </c>
      <c r="AJ19" s="72">
        <v>0.39400000000000013</v>
      </c>
      <c r="AK19" s="30"/>
      <c r="AL19" s="72">
        <v>0.38</v>
      </c>
      <c r="AM19" s="72">
        <v>0.47099999999999997</v>
      </c>
      <c r="AN19" s="72">
        <v>0.52500000000000002</v>
      </c>
      <c r="AO19" s="72">
        <v>0.51900000000000013</v>
      </c>
      <c r="AQ19" s="72">
        <v>0.65100000000000002</v>
      </c>
      <c r="AR19" s="72">
        <v>0.79800000000000004</v>
      </c>
      <c r="AS19" s="72">
        <v>0.312</v>
      </c>
      <c r="AT19" s="72">
        <v>0.55300000000000016</v>
      </c>
      <c r="AU19" s="30"/>
      <c r="AV19" s="72">
        <v>0</v>
      </c>
      <c r="AW19" s="72">
        <v>0</v>
      </c>
      <c r="AX19" s="81">
        <v>0</v>
      </c>
      <c r="AY19" s="81">
        <v>0</v>
      </c>
      <c r="BA19" s="81">
        <v>0</v>
      </c>
      <c r="BB19" s="81">
        <v>0</v>
      </c>
      <c r="BC19" s="81">
        <v>0</v>
      </c>
      <c r="BD19" s="81">
        <v>0</v>
      </c>
      <c r="BF19" s="81">
        <v>0</v>
      </c>
      <c r="BG19" s="81">
        <v>-9.6000000000000002E-2</v>
      </c>
      <c r="BH19" s="81">
        <v>-4.2000000000000003E-2</v>
      </c>
      <c r="BI19" s="72">
        <v>6.1000000000000013E-2</v>
      </c>
      <c r="BK19" s="160">
        <v>0</v>
      </c>
      <c r="BL19" s="72">
        <v>0</v>
      </c>
      <c r="BM19" s="72">
        <v>0</v>
      </c>
      <c r="BN19" s="72">
        <v>0</v>
      </c>
    </row>
    <row r="20" spans="2:66" x14ac:dyDescent="0.35">
      <c r="B20" s="29" t="s">
        <v>92</v>
      </c>
      <c r="C20" s="71">
        <v>-13.617000000000001</v>
      </c>
      <c r="D20" s="71">
        <v>5.3410000000000002</v>
      </c>
      <c r="E20" s="71">
        <v>3.6310000000000038</v>
      </c>
      <c r="F20" s="71">
        <v>43.968000000000011</v>
      </c>
      <c r="G20" s="30"/>
      <c r="H20" s="71">
        <v>11.371000000000004</v>
      </c>
      <c r="I20" s="71">
        <v>38.872999999999976</v>
      </c>
      <c r="J20" s="71">
        <v>32.543000000000013</v>
      </c>
      <c r="K20" s="71">
        <v>51.962000000000117</v>
      </c>
      <c r="M20" s="71">
        <v>18.08000000000002</v>
      </c>
      <c r="N20" s="71">
        <v>34.687999999999988</v>
      </c>
      <c r="O20" s="71">
        <v>40.811999999999998</v>
      </c>
      <c r="P20" s="71">
        <v>73.893999999999906</v>
      </c>
      <c r="Q20" s="30"/>
      <c r="R20" s="71">
        <v>-7.7790000000000017</v>
      </c>
      <c r="S20" s="71">
        <v>30.06500000000004</v>
      </c>
      <c r="T20" s="71">
        <v>0.47900000000000453</v>
      </c>
      <c r="U20" s="71">
        <v>81.868999999999957</v>
      </c>
      <c r="W20" s="71">
        <v>-4.7840000000000025</v>
      </c>
      <c r="X20" s="71">
        <v>37.858000000000033</v>
      </c>
      <c r="Y20" s="71">
        <v>16.701000000000004</v>
      </c>
      <c r="Z20" s="71">
        <v>87.637000000000171</v>
      </c>
      <c r="AA20" s="30"/>
      <c r="AB20" s="71">
        <v>14.135999999999976</v>
      </c>
      <c r="AC20" s="71">
        <v>64.17500000000004</v>
      </c>
      <c r="AD20" s="71">
        <v>61.122000000000028</v>
      </c>
      <c r="AE20" s="71">
        <v>129.29200000000037</v>
      </c>
      <c r="AG20" s="71">
        <v>33.616000000000007</v>
      </c>
      <c r="AH20" s="71">
        <v>77.507000000000033</v>
      </c>
      <c r="AI20" s="71">
        <v>94.157999999999959</v>
      </c>
      <c r="AJ20" s="71">
        <v>147.14800000000002</v>
      </c>
      <c r="AK20" s="30"/>
      <c r="AL20" s="71">
        <v>19.172000000000008</v>
      </c>
      <c r="AM20" s="71">
        <v>119.86099999999999</v>
      </c>
      <c r="AN20" s="71">
        <v>110.46199999999999</v>
      </c>
      <c r="AO20" s="71">
        <v>181.46899999999991</v>
      </c>
      <c r="AQ20" s="71">
        <v>-14.915000000000001</v>
      </c>
      <c r="AR20" s="71">
        <v>167.65800000000013</v>
      </c>
      <c r="AS20" s="71">
        <v>81.728999999999942</v>
      </c>
      <c r="AT20" s="71">
        <v>245.07400000000018</v>
      </c>
      <c r="AU20" s="30"/>
      <c r="AV20" s="71">
        <v>-37.33499999999998</v>
      </c>
      <c r="AW20" s="71">
        <v>136.62799999999999</v>
      </c>
      <c r="AX20" s="71">
        <v>79.720000000000041</v>
      </c>
      <c r="AY20" s="71">
        <v>172.30700000000002</v>
      </c>
      <c r="BA20" s="71">
        <v>-65.580000000000041</v>
      </c>
      <c r="BB20" s="71">
        <v>89.81800000000004</v>
      </c>
      <c r="BC20" s="71">
        <v>-6.4940000000000717</v>
      </c>
      <c r="BD20" s="71">
        <v>157.03100000000006</v>
      </c>
      <c r="BF20" s="71">
        <v>-117.02799999999998</v>
      </c>
      <c r="BG20" s="71">
        <v>173.273</v>
      </c>
      <c r="BH20" s="71">
        <v>85.117999999999995</v>
      </c>
      <c r="BI20" s="71">
        <v>299.488</v>
      </c>
      <c r="BK20" s="71">
        <v>-104.76900000000008</v>
      </c>
      <c r="BL20" s="71">
        <v>206.12899999999999</v>
      </c>
      <c r="BM20" s="71">
        <v>91.557000000000002</v>
      </c>
      <c r="BN20" s="71">
        <v>312.25900000000001</v>
      </c>
    </row>
    <row r="21" spans="2:66" x14ac:dyDescent="0.35">
      <c r="B21" s="31" t="s">
        <v>93</v>
      </c>
      <c r="C21" s="26">
        <v>-8.920990566037737E-2</v>
      </c>
      <c r="D21" s="26">
        <v>3.1033921744081993E-2</v>
      </c>
      <c r="E21" s="26">
        <v>1.7862237920483297E-2</v>
      </c>
      <c r="F21" s="26">
        <v>0.15313724465806389</v>
      </c>
      <c r="G21" s="30"/>
      <c r="H21" s="26">
        <v>4.2705094115702995E-2</v>
      </c>
      <c r="I21" s="26">
        <v>0.13079832300351946</v>
      </c>
      <c r="J21" s="26">
        <v>0.10042648002765027</v>
      </c>
      <c r="K21" s="26">
        <v>0.13433190802909922</v>
      </c>
      <c r="M21" s="26">
        <v>5.323032715453288E-2</v>
      </c>
      <c r="N21" s="26">
        <v>9.6857871237780349E-2</v>
      </c>
      <c r="O21" s="26">
        <v>0.10256410256410256</v>
      </c>
      <c r="P21" s="26">
        <v>0.14013840502339286</v>
      </c>
      <c r="Q21" s="30"/>
      <c r="R21" s="26">
        <v>-1.6797667890304471E-2</v>
      </c>
      <c r="S21" s="26">
        <v>6.1251140882717346E-2</v>
      </c>
      <c r="T21" s="26">
        <v>9.4860501592231451E-4</v>
      </c>
      <c r="U21" s="26">
        <v>0.15044055899080286</v>
      </c>
      <c r="W21" s="26">
        <v>-1.12693308834788E-2</v>
      </c>
      <c r="X21" s="26">
        <v>7.8615660003571813E-2</v>
      </c>
      <c r="Y21" s="26">
        <v>3.0731720781311821E-2</v>
      </c>
      <c r="Z21" s="26">
        <v>0.13914168677759456</v>
      </c>
      <c r="AA21" s="30"/>
      <c r="AB21" s="26">
        <v>2.8242514814533579E-2</v>
      </c>
      <c r="AC21" s="26">
        <v>0.11055505788313126</v>
      </c>
      <c r="AD21" s="26">
        <v>9.8230242096195686E-2</v>
      </c>
      <c r="AE21" s="26">
        <v>0.1638108849122491</v>
      </c>
      <c r="AG21" s="26">
        <v>5.1094823943554947E-2</v>
      </c>
      <c r="AH21" s="26">
        <v>0.10196411187412847</v>
      </c>
      <c r="AI21" s="26">
        <v>0.11161556771519877</v>
      </c>
      <c r="AJ21" s="26">
        <v>0.15294316964086194</v>
      </c>
      <c r="AK21" s="30"/>
      <c r="AL21" s="26">
        <v>2.5534544621523506E-2</v>
      </c>
      <c r="AM21" s="26">
        <v>0.12095162076443289</v>
      </c>
      <c r="AN21" s="26">
        <v>9.9740585267807561E-2</v>
      </c>
      <c r="AO21" s="26">
        <v>0.1432273086029992</v>
      </c>
      <c r="AQ21" s="26">
        <v>-1.5782517647531885E-2</v>
      </c>
      <c r="AR21" s="26">
        <v>0.14147459021580922</v>
      </c>
      <c r="AS21" s="26">
        <v>6.6217970219778571E-2</v>
      </c>
      <c r="AT21" s="26">
        <v>0.17443759084030772</v>
      </c>
      <c r="AU21" s="30"/>
      <c r="AV21" s="26">
        <v>-3.7239035006787491E-2</v>
      </c>
      <c r="AW21" s="26">
        <v>0.10581064859632136</v>
      </c>
      <c r="AX21" s="26">
        <v>6.3194659686610963E-2</v>
      </c>
      <c r="AY21" s="26">
        <v>0.10939939442307973</v>
      </c>
      <c r="BA21" s="26">
        <v>-5.5820794650464661E-2</v>
      </c>
      <c r="BB21" s="26">
        <v>5.9782536348218757E-2</v>
      </c>
      <c r="BC21" s="26">
        <v>-4.3630744423542537E-3</v>
      </c>
      <c r="BD21" s="26">
        <v>8.4725771998858349E-2</v>
      </c>
      <c r="BF21" s="26">
        <v>-8.5903774090426932E-2</v>
      </c>
      <c r="BG21" s="26">
        <v>0.10160059058315396</v>
      </c>
      <c r="BH21" s="26">
        <v>4.6954608742853482E-2</v>
      </c>
      <c r="BI21" s="26">
        <v>0.13936772449224141</v>
      </c>
      <c r="BK21" s="26">
        <v>-6.6294724213339859E-2</v>
      </c>
      <c r="BL21" s="26">
        <v>0.10056368234738522</v>
      </c>
      <c r="BM21" s="26">
        <v>4.4794280078123472E-2</v>
      </c>
      <c r="BN21" s="26">
        <v>0.13160359148388098</v>
      </c>
    </row>
    <row r="22" spans="2:66" x14ac:dyDescent="0.35">
      <c r="B22" s="31"/>
    </row>
    <row r="23" spans="2:66" s="40" customFormat="1" x14ac:dyDescent="0.35">
      <c r="B23" s="39"/>
      <c r="C23" s="41" t="s">
        <v>35</v>
      </c>
      <c r="D23" s="41" t="s">
        <v>36</v>
      </c>
      <c r="E23" s="41" t="s">
        <v>37</v>
      </c>
      <c r="F23" s="41" t="s">
        <v>38</v>
      </c>
      <c r="G23" s="41"/>
      <c r="H23" s="41" t="s">
        <v>39</v>
      </c>
      <c r="I23" s="41" t="s">
        <v>40</v>
      </c>
      <c r="J23" s="41" t="s">
        <v>41</v>
      </c>
      <c r="K23" s="41" t="s">
        <v>42</v>
      </c>
      <c r="M23" s="41" t="s">
        <v>43</v>
      </c>
      <c r="N23" s="41" t="s">
        <v>44</v>
      </c>
      <c r="O23" s="41" t="s">
        <v>45</v>
      </c>
      <c r="P23" s="41" t="s">
        <v>46</v>
      </c>
      <c r="R23" s="41" t="s">
        <v>47</v>
      </c>
      <c r="S23" s="41" t="s">
        <v>48</v>
      </c>
      <c r="T23" s="41" t="s">
        <v>49</v>
      </c>
      <c r="U23" s="41" t="s">
        <v>50</v>
      </c>
      <c r="W23" s="41" t="s">
        <v>51</v>
      </c>
      <c r="X23" s="41" t="s">
        <v>52</v>
      </c>
      <c r="Y23" s="41" t="s">
        <v>53</v>
      </c>
      <c r="Z23" s="41" t="s">
        <v>54</v>
      </c>
      <c r="AB23" s="41" t="s">
        <v>55</v>
      </c>
      <c r="AC23" s="41" t="s">
        <v>58</v>
      </c>
      <c r="AD23" s="41" t="s">
        <v>59</v>
      </c>
      <c r="AE23" s="41" t="s">
        <v>60</v>
      </c>
      <c r="AG23" s="41" t="s">
        <v>61</v>
      </c>
      <c r="AH23" s="41" t="s">
        <v>56</v>
      </c>
      <c r="AI23" s="41" t="s">
        <v>62</v>
      </c>
      <c r="AJ23" s="41" t="s">
        <v>63</v>
      </c>
      <c r="AL23" s="41" t="s">
        <v>64</v>
      </c>
      <c r="AM23" s="41" t="s">
        <v>65</v>
      </c>
      <c r="AN23" s="41" t="s">
        <v>57</v>
      </c>
      <c r="AO23" s="41" t="s">
        <v>66</v>
      </c>
      <c r="AQ23" s="41" t="s">
        <v>67</v>
      </c>
      <c r="AR23" s="41" t="s">
        <v>68</v>
      </c>
      <c r="AS23" s="41" t="s">
        <v>69</v>
      </c>
      <c r="AT23" s="41" t="s">
        <v>70</v>
      </c>
      <c r="AV23" s="41" t="s">
        <v>71</v>
      </c>
      <c r="AW23" s="41" t="s">
        <v>72</v>
      </c>
      <c r="AX23" s="41" t="s">
        <v>73</v>
      </c>
      <c r="AY23" s="41" t="s">
        <v>74</v>
      </c>
      <c r="BA23" s="41" t="s">
        <v>249</v>
      </c>
      <c r="BB23" s="41" t="s">
        <v>252</v>
      </c>
      <c r="BC23" s="103" t="s">
        <v>253</v>
      </c>
      <c r="BD23" s="103" t="s">
        <v>254</v>
      </c>
      <c r="BF23" s="41" t="s">
        <v>258</v>
      </c>
      <c r="BG23" s="103" t="s">
        <v>259</v>
      </c>
      <c r="BH23" s="41" t="s">
        <v>263</v>
      </c>
      <c r="BI23" s="41" t="s">
        <v>271</v>
      </c>
      <c r="BK23" s="41" t="s">
        <v>274</v>
      </c>
      <c r="BL23" s="41" t="s">
        <v>277</v>
      </c>
      <c r="BM23" s="159" t="s">
        <v>279</v>
      </c>
      <c r="BN23" s="159" t="s">
        <v>283</v>
      </c>
    </row>
    <row r="24" spans="2:66" x14ac:dyDescent="0.35">
      <c r="B24" s="4" t="s">
        <v>222</v>
      </c>
      <c r="C24" s="4"/>
      <c r="D24" s="4"/>
      <c r="E24" s="4"/>
      <c r="F24" s="4"/>
      <c r="G24" s="1"/>
      <c r="H24" s="4"/>
      <c r="I24" s="4"/>
      <c r="J24" s="4"/>
      <c r="K24" s="4"/>
      <c r="L24" s="1"/>
      <c r="M24" s="4"/>
      <c r="N24" s="4"/>
      <c r="O24" s="4"/>
      <c r="P24" s="4"/>
      <c r="R24" s="4"/>
      <c r="S24" s="4"/>
      <c r="T24" s="4"/>
      <c r="U24" s="4"/>
      <c r="W24" s="4"/>
      <c r="X24" s="4"/>
      <c r="Y24" s="4"/>
      <c r="Z24" s="4"/>
      <c r="AB24" s="4"/>
      <c r="AC24" s="4"/>
      <c r="AD24" s="4"/>
      <c r="AE24" s="4"/>
      <c r="AG24" s="4"/>
      <c r="AH24" s="4"/>
      <c r="AI24" s="4"/>
      <c r="AJ24" s="4"/>
      <c r="AL24" s="4"/>
      <c r="AM24" s="4"/>
      <c r="AN24" s="4"/>
      <c r="AO24" s="4"/>
      <c r="AQ24" s="4"/>
      <c r="AR24" s="4"/>
      <c r="AS24" s="4"/>
      <c r="AT24" s="4"/>
      <c r="AV24" s="4"/>
      <c r="AW24" s="4"/>
      <c r="AX24" s="4"/>
      <c r="AY24" s="4"/>
      <c r="BA24" s="4"/>
      <c r="BB24" s="4"/>
      <c r="BC24" s="4"/>
      <c r="BD24" s="4"/>
      <c r="BF24" s="4"/>
      <c r="BG24" s="4"/>
      <c r="BH24" s="4"/>
      <c r="BI24" s="4"/>
      <c r="BK24" s="4"/>
      <c r="BL24" s="4"/>
      <c r="BM24" s="4"/>
      <c r="BN24" s="4"/>
    </row>
    <row r="25" spans="2:66" x14ac:dyDescent="0.35">
      <c r="B25" s="29" t="s">
        <v>75</v>
      </c>
      <c r="C25" s="73">
        <v>5.3285306173145974E-2</v>
      </c>
      <c r="D25" s="73">
        <v>7.5738350470356597E-2</v>
      </c>
      <c r="E25" s="73">
        <v>0.20724305448325819</v>
      </c>
      <c r="F25" s="73">
        <v>0.35070989716135248</v>
      </c>
      <c r="H25" s="73">
        <f t="shared" ref="H25:K27" si="0">H3/C3-1</f>
        <v>0.74441823899371062</v>
      </c>
      <c r="I25" s="73">
        <f t="shared" si="0"/>
        <v>0.72687127401192297</v>
      </c>
      <c r="J25" s="73">
        <f t="shared" si="0"/>
        <v>0.59411249618748707</v>
      </c>
      <c r="K25" s="73">
        <f t="shared" si="0"/>
        <v>0.34725806732493969</v>
      </c>
      <c r="L25" s="30"/>
      <c r="M25" s="73">
        <f t="shared" ref="M25:P27" si="1">M3/H3-1</f>
        <v>0.27561704748599181</v>
      </c>
      <c r="N25" s="73">
        <f t="shared" si="1"/>
        <v>0.20503166239342097</v>
      </c>
      <c r="O25" s="73">
        <f t="shared" si="1"/>
        <v>0.22795696933787579</v>
      </c>
      <c r="P25" s="73">
        <f t="shared" si="1"/>
        <v>0.36315528232915728</v>
      </c>
      <c r="R25" s="73">
        <f t="shared" ref="R25:U27" si="2">R3/M3-1</f>
        <v>0.36343830228230911</v>
      </c>
      <c r="S25" s="73">
        <f t="shared" si="2"/>
        <v>0.37057461892648824</v>
      </c>
      <c r="T25" s="73">
        <f t="shared" si="2"/>
        <v>0.26898825634491619</v>
      </c>
      <c r="U25" s="73">
        <f t="shared" si="2"/>
        <v>3.2054284809394096E-2</v>
      </c>
      <c r="V25" s="30"/>
      <c r="W25" s="73">
        <f t="shared" ref="W25:Z27" si="3">W3/R3-1</f>
        <v>-8.3318937594472064E-2</v>
      </c>
      <c r="X25" s="73">
        <f t="shared" si="3"/>
        <v>-1.8926429363061437E-2</v>
      </c>
      <c r="Y25" s="73">
        <f t="shared" si="3"/>
        <v>7.6231008095819064E-2</v>
      </c>
      <c r="Z25" s="73">
        <f t="shared" si="3"/>
        <v>0.15737924824741167</v>
      </c>
      <c r="AB25" s="73">
        <f t="shared" ref="AB25:AE27" si="4">AB3/W3-1</f>
        <v>0.17904432116650759</v>
      </c>
      <c r="AC25" s="73">
        <f t="shared" si="4"/>
        <v>0.20542073851955522</v>
      </c>
      <c r="AD25" s="73">
        <f t="shared" si="4"/>
        <v>0.14497695258949839</v>
      </c>
      <c r="AE25" s="73">
        <f t="shared" si="4"/>
        <v>0.253137304712308</v>
      </c>
      <c r="AF25" s="30"/>
      <c r="AG25" s="73">
        <f t="shared" ref="AG25:AJ27" si="5">AG3/AB3-1</f>
        <v>0.31445570824059677</v>
      </c>
      <c r="AH25" s="73">
        <f t="shared" si="5"/>
        <v>0.30950248070562303</v>
      </c>
      <c r="AI25" s="73">
        <f t="shared" si="5"/>
        <v>0.35575155247560408</v>
      </c>
      <c r="AJ25" s="73">
        <f t="shared" si="5"/>
        <v>0.21897663174858928</v>
      </c>
      <c r="AL25" s="73">
        <f t="shared" ref="AL25:AO27" si="6">AL3/AG3-1</f>
        <v>0.14122210501676524</v>
      </c>
      <c r="AM25" s="73">
        <f t="shared" si="6"/>
        <v>0.30368484752808667</v>
      </c>
      <c r="AN25" s="73">
        <f t="shared" si="6"/>
        <v>0.31283013589507713</v>
      </c>
      <c r="AO25" s="73">
        <f t="shared" si="6"/>
        <v>0.31689860504371081</v>
      </c>
      <c r="AP25" s="30"/>
      <c r="AQ25" s="73">
        <f t="shared" ref="AQ25:AT27" si="7">AQ3/AL3-1</f>
        <v>0.25865779821156965</v>
      </c>
      <c r="AR25" s="73">
        <f t="shared" si="7"/>
        <v>0.19585805205538365</v>
      </c>
      <c r="AS25" s="73">
        <f t="shared" si="7"/>
        <v>0.11444677302700779</v>
      </c>
      <c r="AT25" s="73">
        <f t="shared" si="7"/>
        <v>0.10886977111286522</v>
      </c>
      <c r="AU25" s="30"/>
      <c r="AV25" s="73">
        <f t="shared" ref="AV25:AY27" si="8">AV3/AQ3-1</f>
        <v>6.0890995340903364E-2</v>
      </c>
      <c r="AW25" s="73">
        <f t="shared" si="8"/>
        <v>8.9593485644368531E-2</v>
      </c>
      <c r="AX25" s="73">
        <f t="shared" si="8"/>
        <v>2.2083999734249904E-2</v>
      </c>
      <c r="AY25" s="73">
        <f t="shared" si="8"/>
        <v>0.12106512885266141</v>
      </c>
      <c r="BA25" s="73">
        <v>0.17181124242826229</v>
      </c>
      <c r="BB25" s="73">
        <v>0.16353301064859616</v>
      </c>
      <c r="BC25" s="73">
        <v>0.17986617508218394</v>
      </c>
      <c r="BD25" s="73">
        <v>0.17674363677575045</v>
      </c>
      <c r="BF25" s="73">
        <v>0.15958380396840077</v>
      </c>
      <c r="BG25" s="73">
        <v>0.13513004422222408</v>
      </c>
      <c r="BH25" s="73">
        <f t="shared" ref="BH25:BH27" si="9">BH3/BC3-1</f>
        <v>0.21793335124966395</v>
      </c>
      <c r="BI25" s="73">
        <v>0.15943753193450094</v>
      </c>
      <c r="BK25" s="73">
        <v>0.16004888737186329</v>
      </c>
      <c r="BL25" s="73">
        <v>0.20188597265327912</v>
      </c>
      <c r="BM25" s="73">
        <v>0.12752403501378007</v>
      </c>
      <c r="BN25" s="73">
        <v>0.10415490680137118</v>
      </c>
    </row>
    <row r="26" spans="2:66" x14ac:dyDescent="0.35">
      <c r="B26" s="30" t="s">
        <v>76</v>
      </c>
      <c r="C26" s="28">
        <v>0.11267408299941151</v>
      </c>
      <c r="D26" s="28">
        <v>0.19936963202269298</v>
      </c>
      <c r="E26" s="28">
        <v>0.23652359705900849</v>
      </c>
      <c r="F26" s="28">
        <v>0.17836058829579327</v>
      </c>
      <c r="H26" s="28">
        <f t="shared" si="0"/>
        <v>0.63150628192737801</v>
      </c>
      <c r="I26" s="28">
        <f t="shared" si="0"/>
        <v>0.47427124945615651</v>
      </c>
      <c r="J26" s="28">
        <f t="shared" si="0"/>
        <v>0.45359001463652615</v>
      </c>
      <c r="K26" s="28">
        <f t="shared" si="0"/>
        <v>0.19176587647941856</v>
      </c>
      <c r="L26" s="30"/>
      <c r="M26" s="28">
        <f t="shared" si="1"/>
        <v>0.18198742951218194</v>
      </c>
      <c r="N26" s="28">
        <f t="shared" si="1"/>
        <v>0.16559353257856246</v>
      </c>
      <c r="O26" s="28">
        <f t="shared" si="1"/>
        <v>0.24214390602055813</v>
      </c>
      <c r="P26" s="28">
        <f t="shared" si="1"/>
        <v>0.43799389203401229</v>
      </c>
      <c r="R26" s="28">
        <f t="shared" si="2"/>
        <v>0.5911365958748529</v>
      </c>
      <c r="S26" s="28">
        <f t="shared" si="2"/>
        <v>0.7852216144055113</v>
      </c>
      <c r="T26" s="28">
        <f t="shared" si="2"/>
        <v>0.57346641221803774</v>
      </c>
      <c r="U26" s="28">
        <f t="shared" si="2"/>
        <v>-3.9648990567767828E-2</v>
      </c>
      <c r="V26" s="30"/>
      <c r="W26" s="28">
        <f t="shared" si="3"/>
        <v>-0.17442435993406069</v>
      </c>
      <c r="X26" s="28">
        <f t="shared" si="3"/>
        <v>-8.2377817125371733E-2</v>
      </c>
      <c r="Y26" s="28">
        <f t="shared" si="3"/>
        <v>-2.7423088344203705E-2</v>
      </c>
      <c r="Z26" s="28">
        <f t="shared" si="3"/>
        <v>0.3733235046111909</v>
      </c>
      <c r="AB26" s="28">
        <f t="shared" si="4"/>
        <v>0.24343741638837413</v>
      </c>
      <c r="AC26" s="28">
        <f t="shared" si="4"/>
        <v>7.7745930047397049E-2</v>
      </c>
      <c r="AD26" s="28">
        <f t="shared" si="4"/>
        <v>6.8568737952650061E-3</v>
      </c>
      <c r="AE26" s="28">
        <f t="shared" si="4"/>
        <v>0.21252094934313637</v>
      </c>
      <c r="AF26" s="30"/>
      <c r="AG26" s="28">
        <f t="shared" si="5"/>
        <v>0.25693542345731157</v>
      </c>
      <c r="AH26" s="28">
        <f t="shared" si="5"/>
        <v>0.39126353665108038</v>
      </c>
      <c r="AI26" s="28">
        <f t="shared" si="5"/>
        <v>0.37886360647112971</v>
      </c>
      <c r="AJ26" s="28">
        <f t="shared" si="5"/>
        <v>0.22198654742796076</v>
      </c>
      <c r="AL26" s="28">
        <f t="shared" si="6"/>
        <v>5.2641089532649898E-2</v>
      </c>
      <c r="AM26" s="28">
        <f t="shared" si="6"/>
        <v>0.26230977785551834</v>
      </c>
      <c r="AN26" s="28">
        <f t="shared" si="6"/>
        <v>0.24835588199445691</v>
      </c>
      <c r="AO26" s="28">
        <f t="shared" si="6"/>
        <v>0.30270475952191078</v>
      </c>
      <c r="AP26" s="30"/>
      <c r="AQ26" s="28">
        <f t="shared" si="7"/>
        <v>0.22713022108582304</v>
      </c>
      <c r="AR26" s="28">
        <f t="shared" si="7"/>
        <v>0.13543380735454602</v>
      </c>
      <c r="AS26" s="28">
        <f t="shared" si="7"/>
        <v>0.13475910403980151</v>
      </c>
      <c r="AT26" s="28">
        <f t="shared" si="7"/>
        <v>0.15204265364916747</v>
      </c>
      <c r="AU26" s="30"/>
      <c r="AV26" s="28">
        <f t="shared" si="8"/>
        <v>0.12682226476218528</v>
      </c>
      <c r="AW26" s="28">
        <f t="shared" si="8"/>
        <v>0.3465078977649152</v>
      </c>
      <c r="AX26" s="28">
        <f t="shared" si="8"/>
        <v>0.11905122636903864</v>
      </c>
      <c r="AY26" s="28">
        <f t="shared" si="8"/>
        <v>0.23689516304092995</v>
      </c>
      <c r="BA26" s="28">
        <v>0.3788101538763109</v>
      </c>
      <c r="BB26" s="28">
        <v>0.21822116193854968</v>
      </c>
      <c r="BC26" s="28">
        <v>0.31673227194851883</v>
      </c>
      <c r="BD26" s="28">
        <v>0.280046332046332</v>
      </c>
      <c r="BF26" s="28">
        <v>0.17161880390484341</v>
      </c>
      <c r="BG26" s="28">
        <v>-2.4182437773600185E-2</v>
      </c>
      <c r="BH26" s="28">
        <f t="shared" si="9"/>
        <v>0.17317154289080028</v>
      </c>
      <c r="BI26" s="28">
        <v>-1.0733640959381119E-2</v>
      </c>
      <c r="BK26" s="28">
        <v>0.16962808663821871</v>
      </c>
      <c r="BL26" s="28">
        <v>0.12360771307554996</v>
      </c>
      <c r="BM26" s="28">
        <v>8.265643208571416E-2</v>
      </c>
      <c r="BN26" s="28">
        <v>5.5649736619482582E-2</v>
      </c>
    </row>
    <row r="27" spans="2:66" x14ac:dyDescent="0.35">
      <c r="B27" s="30" t="s">
        <v>77</v>
      </c>
      <c r="C27" s="28">
        <v>-4.3511367344717389E-3</v>
      </c>
      <c r="D27" s="28">
        <v>-5.5319589764841748E-3</v>
      </c>
      <c r="E27" s="28">
        <v>0.18101264397581551</v>
      </c>
      <c r="F27" s="28">
        <v>0.49600298258999853</v>
      </c>
      <c r="H27" s="28">
        <f t="shared" si="0"/>
        <v>0.8677073197472831</v>
      </c>
      <c r="I27" s="28">
        <f t="shared" si="0"/>
        <v>0.92592438677236011</v>
      </c>
      <c r="J27" s="28">
        <f t="shared" si="0"/>
        <v>0.72591377962514536</v>
      </c>
      <c r="K27" s="28">
        <f t="shared" si="0"/>
        <v>0.45050798931280989</v>
      </c>
      <c r="L27" s="30"/>
      <c r="M27" s="28">
        <f t="shared" si="1"/>
        <v>0.36492247635400377</v>
      </c>
      <c r="N27" s="28">
        <f t="shared" si="1"/>
        <v>0.22882142240635273</v>
      </c>
      <c r="O27" s="28">
        <f t="shared" si="1"/>
        <v>0.21675007456997974</v>
      </c>
      <c r="P27" s="28">
        <f t="shared" si="1"/>
        <v>0.32232544201378377</v>
      </c>
      <c r="R27" s="28">
        <f t="shared" si="2"/>
        <v>0.17536408745625298</v>
      </c>
      <c r="S27" s="28">
        <f t="shared" si="2"/>
        <v>0.1333222121741573</v>
      </c>
      <c r="T27" s="28">
        <f t="shared" si="2"/>
        <v>2.3447643432390031E-2</v>
      </c>
      <c r="U27" s="28">
        <f t="shared" si="2"/>
        <v>7.4595476589766063E-2</v>
      </c>
      <c r="V27" s="30"/>
      <c r="W27" s="28">
        <f t="shared" si="3"/>
        <v>1.8551636761147572E-2</v>
      </c>
      <c r="X27" s="28">
        <f t="shared" si="3"/>
        <v>3.826249980632479E-2</v>
      </c>
      <c r="Y27" s="28">
        <f t="shared" si="3"/>
        <v>0.20474354936724581</v>
      </c>
      <c r="Z27" s="28">
        <f t="shared" si="3"/>
        <v>4.2881405497818381E-2</v>
      </c>
      <c r="AB27" s="28">
        <f t="shared" si="4"/>
        <v>0.1206840032511709</v>
      </c>
      <c r="AC27" s="28">
        <f t="shared" si="4"/>
        <v>0.30712351049462394</v>
      </c>
      <c r="AD27" s="28">
        <f t="shared" si="4"/>
        <v>0.28322060669879723</v>
      </c>
      <c r="AE27" s="28">
        <f t="shared" si="4"/>
        <v>0.28149654067870666</v>
      </c>
      <c r="AF27" s="30"/>
      <c r="AG27" s="28">
        <f t="shared" si="5"/>
        <v>0.37229728646759952</v>
      </c>
      <c r="AH27" s="28">
        <f t="shared" si="5"/>
        <v>0.25580253679030962</v>
      </c>
      <c r="AI27" s="28">
        <f t="shared" si="5"/>
        <v>0.33760085388667638</v>
      </c>
      <c r="AJ27" s="28">
        <f t="shared" si="5"/>
        <v>0.21698815865882204</v>
      </c>
      <c r="AL27" s="28">
        <f t="shared" si="6"/>
        <v>0.22280977353157594</v>
      </c>
      <c r="AM27" s="28">
        <f t="shared" si="6"/>
        <v>0.33379092157058809</v>
      </c>
      <c r="AN27" s="28">
        <f t="shared" si="6"/>
        <v>0.36502597675605886</v>
      </c>
      <c r="AO27" s="28">
        <f t="shared" si="6"/>
        <v>0.32631415160395205</v>
      </c>
      <c r="AP27" s="30"/>
      <c r="AQ27" s="28">
        <f t="shared" si="7"/>
        <v>0.28365525821248694</v>
      </c>
      <c r="AR27" s="28">
        <f t="shared" si="7"/>
        <v>0.23746873146892256</v>
      </c>
      <c r="AS27" s="28">
        <f t="shared" si="7"/>
        <v>9.9408192898314818E-2</v>
      </c>
      <c r="AT27" s="28">
        <f t="shared" si="7"/>
        <v>8.0740653840138066E-2</v>
      </c>
      <c r="AU27" s="30"/>
      <c r="AV27" s="28">
        <f t="shared" si="8"/>
        <v>1.091758700678791E-2</v>
      </c>
      <c r="AW27" s="28">
        <f t="shared" si="8"/>
        <v>-7.2740567135447076E-2</v>
      </c>
      <c r="AX27" s="28">
        <f t="shared" si="8"/>
        <v>-5.2015751520479103E-2</v>
      </c>
      <c r="AY27" s="28">
        <f t="shared" si="8"/>
        <v>4.0617488098555032E-2</v>
      </c>
      <c r="BA27" s="28">
        <v>-3.0748451536687371E-3</v>
      </c>
      <c r="BB27" s="28">
        <v>0.11335400498376869</v>
      </c>
      <c r="BC27" s="28">
        <v>5.6403266468040725E-2</v>
      </c>
      <c r="BD27" s="28">
        <v>9.1463958821340618E-2</v>
      </c>
      <c r="BF27" s="28">
        <v>0.14552089351404951</v>
      </c>
      <c r="BG27" s="28">
        <v>0.29507534176229178</v>
      </c>
      <c r="BH27" s="28">
        <f t="shared" si="9"/>
        <v>0.26826208337615198</v>
      </c>
      <c r="BI27" s="28">
        <v>0.32419161295118304</v>
      </c>
      <c r="BK27" s="28">
        <v>0.1486005704065354</v>
      </c>
      <c r="BL27" s="28">
        <v>0.26110161287000211</v>
      </c>
      <c r="BM27" s="28">
        <v>0.17418930096726815</v>
      </c>
      <c r="BN27" s="28">
        <v>0.13923822232629646</v>
      </c>
    </row>
    <row r="28" spans="2:66" x14ac:dyDescent="0.35">
      <c r="B28" s="31" t="s">
        <v>223</v>
      </c>
      <c r="C28" s="74">
        <v>-2.7770011512040336</v>
      </c>
      <c r="D28" s="74">
        <v>-4.5583566552994998</v>
      </c>
      <c r="E28" s="74">
        <v>-1.1460691122696764</v>
      </c>
      <c r="F28" s="74">
        <v>5.8365196179225531</v>
      </c>
      <c r="H28" s="74">
        <f>(H6-C6)*100</f>
        <v>3.3785638361898185</v>
      </c>
      <c r="I28" s="74">
        <f>(I6-D6)*100</f>
        <v>6.4466985856332588</v>
      </c>
      <c r="J28" s="74">
        <f>(J6-E6)*100</f>
        <v>4.266393813542968</v>
      </c>
      <c r="K28" s="74">
        <f>(K6-F6)*100</f>
        <v>4.6055383383278521</v>
      </c>
      <c r="L28" s="30"/>
      <c r="M28" s="74">
        <f>(M6-H6)*100</f>
        <v>3.5832233646870937</v>
      </c>
      <c r="N28" s="74">
        <f>(N6-I6)*100</f>
        <v>1.2314002206323393</v>
      </c>
      <c r="O28" s="74">
        <f>(O6-J6)*100</f>
        <v>-0.50987362062701047</v>
      </c>
      <c r="P28" s="74">
        <f>(P6-K6)*100</f>
        <v>-1.9379525775859219</v>
      </c>
      <c r="R28" s="74">
        <f>(R6-M6)*100</f>
        <v>-7.5543616761907124</v>
      </c>
      <c r="S28" s="74">
        <f>(S6-N6)*100</f>
        <v>-11.010470602659161</v>
      </c>
      <c r="T28" s="74">
        <f>(T6-O6)*100</f>
        <v>-10.711353778407734</v>
      </c>
      <c r="U28" s="74">
        <f>(U6-P6)*100</f>
        <v>2.5870863778159059</v>
      </c>
      <c r="V28" s="30"/>
      <c r="W28" s="74">
        <f>(W6-R6)*100</f>
        <v>5.2465211554579172</v>
      </c>
      <c r="X28" s="74">
        <f>(X6-S6)*100</f>
        <v>3.0659074732608316</v>
      </c>
      <c r="Y28" s="74">
        <f>(Y6-T6)*100</f>
        <v>5.3312207936137499</v>
      </c>
      <c r="Z28" s="74">
        <f>(Z6-U6)*100</f>
        <v>-6.4649906028076076</v>
      </c>
      <c r="AB28" s="74">
        <f>(AB6-W6)*100</f>
        <v>-2.5965293905659328</v>
      </c>
      <c r="AC28" s="74">
        <f>(AC6-X6)*100</f>
        <v>4.6962194056197166</v>
      </c>
      <c r="AD28" s="74">
        <f>(AD6-Y6)*100</f>
        <v>6.0342628954697997</v>
      </c>
      <c r="AE28" s="74">
        <f>(AE6-Z6)*100</f>
        <v>1.3326048370519095</v>
      </c>
      <c r="AF28" s="30"/>
      <c r="AG28" s="74">
        <f>(AG6-AB6)*100</f>
        <v>2.1940824528196288</v>
      </c>
      <c r="AH28" s="74">
        <f>(AH6-AC6)*100</f>
        <v>-2.4751397308317991</v>
      </c>
      <c r="AI28" s="74">
        <f>(AI6-AD6)*100</f>
        <v>-0.74988312774509902</v>
      </c>
      <c r="AJ28" s="74">
        <f>(AJ6-AE6)*100</f>
        <v>-9.8231015820127165E-2</v>
      </c>
      <c r="AL28" s="74">
        <f>(AL6-AG6)*100</f>
        <v>3.7214771947532865</v>
      </c>
      <c r="AM28" s="74">
        <f>(AM6-AH6)*100</f>
        <v>1.3366840103021027</v>
      </c>
      <c r="AN28" s="74">
        <f>(AN6-AI6)*100</f>
        <v>2.1971218118414848</v>
      </c>
      <c r="AO28" s="74">
        <f>(AO6-AJ6)*100</f>
        <v>0.42984162301830109</v>
      </c>
      <c r="AP28" s="30"/>
      <c r="AQ28" s="74">
        <f>(AQ6-AL6)*100</f>
        <v>1.1077402896580546</v>
      </c>
      <c r="AR28" s="74">
        <f>(AR6-AM6)*100</f>
        <v>2.0605708866691219</v>
      </c>
      <c r="AS28" s="74">
        <f>(AS6-AN6)*100</f>
        <v>-0.77536582747748106</v>
      </c>
      <c r="AT28" s="74">
        <f>(AT6-AO6)*100</f>
        <v>-1.5359776450594609</v>
      </c>
      <c r="AU28" s="30"/>
      <c r="AV28" s="74">
        <f>(AV6-AQ6)*100</f>
        <v>-2.6795303541169879</v>
      </c>
      <c r="AW28" s="74">
        <f>(AW6-AR6)*100</f>
        <v>-9.1298179905736738</v>
      </c>
      <c r="AX28" s="74">
        <f>(AX6-AS6)*100</f>
        <v>-4.1094996883927148</v>
      </c>
      <c r="AY28" s="74">
        <f>(AY6-AT6)*100</f>
        <v>-4.23479847627185</v>
      </c>
      <c r="BA28" s="74">
        <v>-8.089712069880667</v>
      </c>
      <c r="BB28" s="74">
        <v>-2.2490395383300719</v>
      </c>
      <c r="BC28" s="74">
        <v>-5.5014488109853872</v>
      </c>
      <c r="BD28" s="74">
        <v>-3.9698513872305163</v>
      </c>
      <c r="BF28" s="74">
        <v>-0.55925957357617628</v>
      </c>
      <c r="BG28" s="74">
        <v>7.0312764345387304</v>
      </c>
      <c r="BH28" s="74">
        <f>(BH6-BC6)*100</f>
        <v>1.9451933418679013</v>
      </c>
      <c r="BI28" s="74">
        <v>7.21982919452463</v>
      </c>
      <c r="BK28" s="74">
        <v>-0.44957958681687282</v>
      </c>
      <c r="BL28" s="74">
        <v>2.8049872623608585</v>
      </c>
      <c r="BM28" s="74">
        <v>2.0287275652992487</v>
      </c>
      <c r="BN28" s="74">
        <v>1.8437931519485695</v>
      </c>
    </row>
    <row r="29" spans="2:66" x14ac:dyDescent="0.35">
      <c r="B29" s="30" t="s">
        <v>79</v>
      </c>
      <c r="C29" s="28">
        <v>0.28819253976961057</v>
      </c>
      <c r="D29" s="28">
        <v>0.23979057591623043</v>
      </c>
      <c r="E29" s="28">
        <v>0.21839545021507534</v>
      </c>
      <c r="F29" s="28">
        <v>0.25340673113549506</v>
      </c>
      <c r="H29" s="28">
        <f t="shared" ref="H29:K31" si="10">H7/C7-1</f>
        <v>0.40666418267951254</v>
      </c>
      <c r="I29" s="28">
        <f t="shared" si="10"/>
        <v>0.44712589427662941</v>
      </c>
      <c r="J29" s="28">
        <f t="shared" si="10"/>
        <v>0.47871054876315045</v>
      </c>
      <c r="K29" s="28">
        <f t="shared" si="10"/>
        <v>0.47614846185518522</v>
      </c>
      <c r="L29" s="30"/>
      <c r="M29" s="28">
        <f t="shared" ref="M29:P31" si="11">M7/H7-1</f>
        <v>0.26328187081394017</v>
      </c>
      <c r="N29" s="28">
        <f t="shared" si="11"/>
        <v>0.36406862871316892</v>
      </c>
      <c r="O29" s="28">
        <f t="shared" si="11"/>
        <v>0.19431959299763646</v>
      </c>
      <c r="P29" s="28">
        <f t="shared" si="11"/>
        <v>0.30100414408670706</v>
      </c>
      <c r="R29" s="28">
        <f t="shared" ref="R29:U31" si="12">R7/M7-1</f>
        <v>0.45402466695122801</v>
      </c>
      <c r="S29" s="28">
        <f t="shared" si="12"/>
        <v>0.22056389960296707</v>
      </c>
      <c r="T29" s="28">
        <f t="shared" si="12"/>
        <v>0.22835062957422414</v>
      </c>
      <c r="U29" s="28">
        <f t="shared" si="12"/>
        <v>2.8004083716181905E-2</v>
      </c>
      <c r="V29" s="30"/>
      <c r="W29" s="28">
        <f t="shared" ref="W29:Z31" si="13">W7/R7-1</f>
        <v>-1.8777456751592814E-2</v>
      </c>
      <c r="X29" s="28">
        <f t="shared" si="13"/>
        <v>5.1128191645659626E-2</v>
      </c>
      <c r="Y29" s="28">
        <f t="shared" si="13"/>
        <v>0.15823908163989753</v>
      </c>
      <c r="Z29" s="28">
        <f t="shared" si="13"/>
        <v>0.1458095398885717</v>
      </c>
      <c r="AB29" s="28">
        <f t="shared" ref="AB29:AE31" si="14">AB7/W7-1</f>
        <v>0.1129889829574382</v>
      </c>
      <c r="AC29" s="28">
        <f t="shared" si="14"/>
        <v>0.13518325069519022</v>
      </c>
      <c r="AD29" s="28">
        <f t="shared" si="14"/>
        <v>0.1268176760151638</v>
      </c>
      <c r="AE29" s="28">
        <f t="shared" si="14"/>
        <v>0.23690140845070418</v>
      </c>
      <c r="AF29" s="30"/>
      <c r="AG29" s="28">
        <f t="shared" ref="AG29:AJ31" si="15">AG7/AB7-1</f>
        <v>0.27270926668238604</v>
      </c>
      <c r="AH29" s="28">
        <f t="shared" si="15"/>
        <v>0.25894627697492067</v>
      </c>
      <c r="AI29" s="28">
        <f t="shared" si="15"/>
        <v>0.33418277680140607</v>
      </c>
      <c r="AJ29" s="28">
        <f t="shared" si="15"/>
        <v>0.22049647005237993</v>
      </c>
      <c r="AL29" s="28">
        <f t="shared" ref="AL29:AO31" si="16">AL7/AG7-1</f>
        <v>0.28961234335514585</v>
      </c>
      <c r="AM29" s="28">
        <f t="shared" si="16"/>
        <v>0.29922581176519025</v>
      </c>
      <c r="AN29" s="28">
        <f t="shared" si="16"/>
        <v>0.31795585915325097</v>
      </c>
      <c r="AO29" s="28">
        <f t="shared" si="16"/>
        <v>0.31460493529459077</v>
      </c>
      <c r="AP29" s="30"/>
      <c r="AQ29" s="28">
        <f t="shared" ref="AQ29:AT31" si="17">AQ7/AL7-1</f>
        <v>0.25903780621656258</v>
      </c>
      <c r="AR29" s="28">
        <f t="shared" si="17"/>
        <v>0.27749031291848603</v>
      </c>
      <c r="AS29" s="28">
        <f t="shared" si="17"/>
        <v>0.23320586072566596</v>
      </c>
      <c r="AT29" s="28">
        <f t="shared" si="17"/>
        <v>9.8115473642834905E-2</v>
      </c>
      <c r="AU29" s="30"/>
      <c r="AV29" s="28">
        <f t="shared" ref="AV29:AY31" si="18">AV7/AQ7-1</f>
        <v>4.5498216539287428E-2</v>
      </c>
      <c r="AW29" s="28">
        <f t="shared" si="18"/>
        <v>1.7398801622647619E-2</v>
      </c>
      <c r="AX29" s="28">
        <f t="shared" si="18"/>
        <v>-2.5722715685839503E-2</v>
      </c>
      <c r="AY29" s="28">
        <f t="shared" si="18"/>
        <v>0.10830014059271709</v>
      </c>
      <c r="BA29" s="28">
        <v>0.19410865911422537</v>
      </c>
      <c r="BB29" s="28">
        <v>0.22352759470724637</v>
      </c>
      <c r="BC29" s="28">
        <v>0.22092578764837412</v>
      </c>
      <c r="BD29" s="28">
        <v>0.14735561568329092</v>
      </c>
      <c r="BF29" s="28">
        <v>0.20668412980731432</v>
      </c>
      <c r="BG29" s="28">
        <v>9.9010065441982542E-2</v>
      </c>
      <c r="BH29" s="28">
        <f t="shared" ref="BH29:BH31" si="19">BH7/BC7-1</f>
        <v>0.12797843071092996</v>
      </c>
      <c r="BI29" s="28">
        <v>0.1489902386083215</v>
      </c>
      <c r="BK29" s="28">
        <v>6.3424351448589267E-2</v>
      </c>
      <c r="BL29" s="28">
        <v>0.14432572128100118</v>
      </c>
      <c r="BM29" s="28">
        <v>0.11730248719298397</v>
      </c>
      <c r="BN29" s="28">
        <v>7.1909311026756795E-2</v>
      </c>
    </row>
    <row r="30" spans="2:66" x14ac:dyDescent="0.35">
      <c r="B30" s="30" t="s">
        <v>80</v>
      </c>
      <c r="C30" s="28">
        <v>0.20332736653680117</v>
      </c>
      <c r="D30" s="28">
        <v>0.18748685594111425</v>
      </c>
      <c r="E30" s="28">
        <v>0.23650793650793678</v>
      </c>
      <c r="F30" s="28">
        <v>0.36111642133435251</v>
      </c>
      <c r="H30" s="28">
        <f t="shared" si="10"/>
        <v>0.21911095554777726</v>
      </c>
      <c r="I30" s="28">
        <f t="shared" si="10"/>
        <v>0.31107765872664483</v>
      </c>
      <c r="J30" s="28">
        <f t="shared" si="10"/>
        <v>0.27848202824133494</v>
      </c>
      <c r="K30" s="28">
        <f t="shared" si="10"/>
        <v>0.76924157303370877</v>
      </c>
      <c r="L30" s="30"/>
      <c r="M30" s="28">
        <f t="shared" si="11"/>
        <v>0.72975882859603791</v>
      </c>
      <c r="N30" s="28">
        <f t="shared" si="11"/>
        <v>0.33223017695528823</v>
      </c>
      <c r="O30" s="28">
        <f t="shared" si="11"/>
        <v>0.24091622215249453</v>
      </c>
      <c r="P30" s="28">
        <f t="shared" si="11"/>
        <v>0.17686750813685803</v>
      </c>
      <c r="R30" s="28">
        <f t="shared" si="12"/>
        <v>8.3405950454376043E-3</v>
      </c>
      <c r="S30" s="28">
        <f t="shared" si="12"/>
        <v>0.15295310519645144</v>
      </c>
      <c r="T30" s="28">
        <f t="shared" si="12"/>
        <v>8.1774046728026573E-2</v>
      </c>
      <c r="U30" s="28">
        <f t="shared" si="12"/>
        <v>-0.27612141652613864</v>
      </c>
      <c r="V30" s="30"/>
      <c r="W30" s="28">
        <f t="shared" si="13"/>
        <v>-7.3580246913580227E-2</v>
      </c>
      <c r="X30" s="28">
        <f t="shared" si="13"/>
        <v>-2.3041069387037427E-2</v>
      </c>
      <c r="Y30" s="28">
        <f t="shared" si="13"/>
        <v>7.2086391473049405E-2</v>
      </c>
      <c r="Z30" s="28">
        <f t="shared" si="13"/>
        <v>9.2624516609980612E-2</v>
      </c>
      <c r="AB30" s="28">
        <f t="shared" si="14"/>
        <v>0.12206823027718561</v>
      </c>
      <c r="AC30" s="28">
        <f t="shared" si="14"/>
        <v>0.17314789810063935</v>
      </c>
      <c r="AD30" s="28">
        <f t="shared" si="14"/>
        <v>0.14328696638032534</v>
      </c>
      <c r="AE30" s="28">
        <f t="shared" si="14"/>
        <v>5.765212570892464E-2</v>
      </c>
      <c r="AF30" s="30"/>
      <c r="AG30" s="28">
        <f t="shared" si="15"/>
        <v>0.20684877276326197</v>
      </c>
      <c r="AH30" s="28">
        <f t="shared" si="15"/>
        <v>0.18108574717053538</v>
      </c>
      <c r="AI30" s="28">
        <f t="shared" si="15"/>
        <v>0.22415042526412132</v>
      </c>
      <c r="AJ30" s="28">
        <f t="shared" si="15"/>
        <v>0.56912470265693682</v>
      </c>
      <c r="AL30" s="28">
        <f t="shared" si="16"/>
        <v>0.25464982778415601</v>
      </c>
      <c r="AM30" s="28">
        <f t="shared" si="16"/>
        <v>0.30404417735910338</v>
      </c>
      <c r="AN30" s="28">
        <f t="shared" si="16"/>
        <v>0.20656779661016955</v>
      </c>
      <c r="AO30" s="28">
        <f t="shared" si="16"/>
        <v>-4.1856162799660979E-2</v>
      </c>
      <c r="AP30" s="30"/>
      <c r="AQ30" s="28">
        <f t="shared" si="17"/>
        <v>0.11014955030328388</v>
      </c>
      <c r="AR30" s="28">
        <f t="shared" si="17"/>
        <v>0.23310499439531696</v>
      </c>
      <c r="AS30" s="28">
        <f t="shared" si="17"/>
        <v>3.6435469710272228E-2</v>
      </c>
      <c r="AT30" s="28">
        <f t="shared" si="17"/>
        <v>0.96594261196031161</v>
      </c>
      <c r="AU30" s="30"/>
      <c r="AV30" s="28">
        <f t="shared" si="18"/>
        <v>0.2796684015920492</v>
      </c>
      <c r="AW30" s="28">
        <f t="shared" si="18"/>
        <v>-0.36504858291416675</v>
      </c>
      <c r="AX30" s="28">
        <f t="shared" si="18"/>
        <v>4.3725241049405783E-2</v>
      </c>
      <c r="AY30" s="28">
        <f t="shared" si="18"/>
        <v>-0.2963170099577136</v>
      </c>
      <c r="BA30" s="28">
        <v>-0.11233804475853948</v>
      </c>
      <c r="BB30" s="28">
        <v>0.57915500127258834</v>
      </c>
      <c r="BC30" s="28">
        <v>9.312040485056805E-2</v>
      </c>
      <c r="BD30" s="28">
        <v>0.16575881520538083</v>
      </c>
      <c r="BF30" s="28">
        <v>0.22522391773096695</v>
      </c>
      <c r="BG30" s="28">
        <v>0.65508904827141579</v>
      </c>
      <c r="BH30" s="28">
        <f t="shared" si="19"/>
        <v>0.74037516651016544</v>
      </c>
      <c r="BI30" s="28">
        <v>1.1142538827363735</v>
      </c>
      <c r="BK30" s="28">
        <v>1.0046027582705812</v>
      </c>
      <c r="BL30" s="28">
        <v>0.63700214237024055</v>
      </c>
      <c r="BM30" s="28">
        <v>0.52912907637677709</v>
      </c>
      <c r="BN30" s="28">
        <v>5.1947745522898714E-2</v>
      </c>
    </row>
    <row r="31" spans="2:66" x14ac:dyDescent="0.35">
      <c r="B31" s="30" t="s">
        <v>81</v>
      </c>
      <c r="C31" s="28">
        <v>-3.3379443179828394</v>
      </c>
      <c r="D31" s="28">
        <v>-0.8101902173913047</v>
      </c>
      <c r="E31" s="28">
        <v>-0.15191880748493458</v>
      </c>
      <c r="F31" s="28">
        <v>1.3965348431314175</v>
      </c>
      <c r="H31" s="28">
        <f t="shared" si="10"/>
        <v>-2.2227937394371375</v>
      </c>
      <c r="I31" s="28">
        <f t="shared" si="10"/>
        <v>11.153552158273376</v>
      </c>
      <c r="J31" s="28">
        <f t="shared" si="10"/>
        <v>4.0221889803041622</v>
      </c>
      <c r="K31" s="28">
        <f t="shared" si="10"/>
        <v>0.32342753610316888</v>
      </c>
      <c r="L31" s="30"/>
      <c r="M31" s="28">
        <f t="shared" si="11"/>
        <v>0.70512589387657054</v>
      </c>
      <c r="N31" s="28">
        <f t="shared" si="11"/>
        <v>-9.0993174124567533E-2</v>
      </c>
      <c r="O31" s="28">
        <f t="shared" si="11"/>
        <v>0.27668288324066692</v>
      </c>
      <c r="P31" s="28">
        <f t="shared" si="11"/>
        <v>0.41460304677538118</v>
      </c>
      <c r="R31" s="28">
        <f t="shared" si="12"/>
        <v>-0.99422026431718069</v>
      </c>
      <c r="S31" s="28">
        <f t="shared" si="12"/>
        <v>-0.15671550671550571</v>
      </c>
      <c r="T31" s="28">
        <f t="shared" si="12"/>
        <v>-0.59282589676290454</v>
      </c>
      <c r="U31" s="28">
        <f t="shared" si="12"/>
        <v>0.25986052469282273</v>
      </c>
      <c r="V31" s="30"/>
      <c r="W31" s="28">
        <f t="shared" si="13"/>
        <v>57.865853658537311</v>
      </c>
      <c r="X31" s="28">
        <f t="shared" si="13"/>
        <v>1.1679818528439023E-2</v>
      </c>
      <c r="Y31" s="28">
        <f t="shared" si="13"/>
        <v>0.74683665186458414</v>
      </c>
      <c r="Z31" s="28">
        <f t="shared" si="13"/>
        <v>-0.12126552344803021</v>
      </c>
      <c r="AB31" s="28">
        <f t="shared" si="14"/>
        <v>0.26931841723637717</v>
      </c>
      <c r="AC31" s="28">
        <f t="shared" si="14"/>
        <v>1.2143930539322088</v>
      </c>
      <c r="AD31" s="28">
        <f t="shared" si="14"/>
        <v>1.2776350317078511</v>
      </c>
      <c r="AE31" s="28">
        <f t="shared" si="14"/>
        <v>0.41467762532031904</v>
      </c>
      <c r="AF31" s="30"/>
      <c r="AG31" s="28">
        <f t="shared" si="15"/>
        <v>2.4366737391872109</v>
      </c>
      <c r="AH31" s="28">
        <f t="shared" si="15"/>
        <v>0.26894241333994029</v>
      </c>
      <c r="AI31" s="28">
        <f t="shared" si="15"/>
        <v>0.38310231023102226</v>
      </c>
      <c r="AJ31" s="28">
        <f t="shared" si="15"/>
        <v>0.15800952346333941</v>
      </c>
      <c r="AL31" s="28">
        <f t="shared" si="16"/>
        <v>-0.22833804288462001</v>
      </c>
      <c r="AM31" s="28">
        <f t="shared" si="16"/>
        <v>0.42706768193818312</v>
      </c>
      <c r="AN31" s="28">
        <f t="shared" si="16"/>
        <v>0.53938063463691077</v>
      </c>
      <c r="AO31" s="28">
        <f t="shared" si="16"/>
        <v>0.42261493711678799</v>
      </c>
      <c r="AP31" s="30"/>
      <c r="AQ31" s="28">
        <f t="shared" si="17"/>
        <v>0.75151552450995429</v>
      </c>
      <c r="AR31" s="28">
        <f t="shared" si="17"/>
        <v>0.1483790375349483</v>
      </c>
      <c r="AS31" s="28">
        <f t="shared" si="17"/>
        <v>-0.20376643800483651</v>
      </c>
      <c r="AT31" s="28">
        <f t="shared" si="17"/>
        <v>-6.9907696833742761E-2</v>
      </c>
      <c r="AU31" s="30"/>
      <c r="AV31" s="28">
        <f t="shared" si="18"/>
        <v>-0.45578804968463926</v>
      </c>
      <c r="AW31" s="28">
        <f t="shared" si="18"/>
        <v>-0.22361101039087572</v>
      </c>
      <c r="AX31" s="28">
        <f t="shared" si="18"/>
        <v>-0.17567730197721865</v>
      </c>
      <c r="AY31" s="28">
        <f t="shared" si="18"/>
        <v>3.7086825873788865E-3</v>
      </c>
      <c r="BA31" s="66" t="s">
        <v>206</v>
      </c>
      <c r="BB31" s="28">
        <v>-0.34602528605264005</v>
      </c>
      <c r="BC31" s="28">
        <v>-0.67016480166261672</v>
      </c>
      <c r="BD31" s="28">
        <v>-4.6340867729202873E-2</v>
      </c>
      <c r="BF31" s="66" t="s">
        <v>206</v>
      </c>
      <c r="BG31" s="28">
        <v>1.3170341049366971</v>
      </c>
      <c r="BH31" s="28">
        <f t="shared" si="19"/>
        <v>1.9569088968156905</v>
      </c>
      <c r="BI31" s="28">
        <v>0.59070443711946408</v>
      </c>
      <c r="BK31" s="66" t="s">
        <v>206</v>
      </c>
      <c r="BL31" s="28">
        <v>0.46533960320185863</v>
      </c>
      <c r="BM31" s="28">
        <v>0.27340048958314922</v>
      </c>
      <c r="BN31" s="28">
        <v>0.29651519085951783</v>
      </c>
    </row>
    <row r="32" spans="2:66" x14ac:dyDescent="0.35">
      <c r="B32" s="31" t="s">
        <v>224</v>
      </c>
      <c r="C32" s="74">
        <v>-12.688228762811079</v>
      </c>
      <c r="D32" s="74">
        <v>-11.366110084941194</v>
      </c>
      <c r="E32" s="74">
        <v>-1.6712640090699116</v>
      </c>
      <c r="F32" s="74">
        <v>8.5566667731685033</v>
      </c>
      <c r="H32" s="74">
        <f>(H10-C10)*100</f>
        <v>15.165467804792696</v>
      </c>
      <c r="I32" s="74">
        <f>(I10-D10)*100</f>
        <v>15.605043295444432</v>
      </c>
      <c r="J32" s="74">
        <f>(J10-E10)*100</f>
        <v>8.4864061977188516</v>
      </c>
      <c r="K32" s="74">
        <f>(K10-F10)*100</f>
        <v>-0.34682652208326559</v>
      </c>
      <c r="L32" s="30"/>
      <c r="M32" s="74">
        <f>(M10-H10)*100</f>
        <v>2.1043222297811979</v>
      </c>
      <c r="N32" s="74">
        <f>(N10-I10)*100</f>
        <v>-4.4683976727433485</v>
      </c>
      <c r="O32" s="74">
        <f>(O10-J10)*100</f>
        <v>0.49333645441527879</v>
      </c>
      <c r="P32" s="74">
        <f>(P10-K10)*100</f>
        <v>0.72694226740463441</v>
      </c>
      <c r="R32" s="74">
        <f>(R10-M10)*100</f>
        <v>-8.3186270410841185</v>
      </c>
      <c r="S32" s="74">
        <f>(S10-N10)*100</f>
        <v>-5.2788310788772845</v>
      </c>
      <c r="T32" s="74">
        <f>(T10-O10)*100</f>
        <v>-8.7785395374413344</v>
      </c>
      <c r="U32" s="74">
        <f>(U10-P10)*100</f>
        <v>4.4119550257745752</v>
      </c>
      <c r="V32" s="30"/>
      <c r="W32" s="74">
        <f>(W10-R10)*100</f>
        <v>2.2387110716383383</v>
      </c>
      <c r="X32" s="74">
        <f>(X10-S10)*100</f>
        <v>0.26337269993975537</v>
      </c>
      <c r="Y32" s="74">
        <f>(Y10-T10)*100</f>
        <v>2.5843450574481786</v>
      </c>
      <c r="Z32" s="74">
        <f>(Z10-U10)*100</f>
        <v>-5.8743948812453706</v>
      </c>
      <c r="AB32" s="74">
        <f>(AB10-W10)*100</f>
        <v>0.17411944399217566</v>
      </c>
      <c r="AC32" s="74">
        <f>(AC10-X10)*100</f>
        <v>7.2869257130382916</v>
      </c>
      <c r="AD32" s="74">
        <f>(AD10-Y10)*100</f>
        <v>6.6594394319909309</v>
      </c>
      <c r="AE32" s="74">
        <f>(AE10-Z10)*100</f>
        <v>2.3880982253183083</v>
      </c>
      <c r="AF32" s="30"/>
      <c r="AG32" s="74">
        <f>(AG10-AB10)*100</f>
        <v>3.9527445458251029</v>
      </c>
      <c r="AH32" s="74">
        <f>(AH10-AC10)*100</f>
        <v>-0.49534997419235782</v>
      </c>
      <c r="AI32" s="74">
        <f>(AI10-AD10)*100</f>
        <v>0.27015451663484624</v>
      </c>
      <c r="AJ32" s="74">
        <f>(AJ10-AE10)*100</f>
        <v>-1.0459934057589186</v>
      </c>
      <c r="AL32" s="74">
        <f>(AL10-AG10)*100</f>
        <v>-2.0728219998469744</v>
      </c>
      <c r="AM32" s="74">
        <f>(AM10-AH10)*100</f>
        <v>1.4666872465363967</v>
      </c>
      <c r="AN32" s="74">
        <f>(AN10-AI10)*100</f>
        <v>2.3575106414668174</v>
      </c>
      <c r="AO32" s="74">
        <f>(AO10-AJ10)*100</f>
        <v>1.5949065069537944</v>
      </c>
      <c r="AP32" s="30"/>
      <c r="AQ32" s="74">
        <f>(AQ10-AL10)*100</f>
        <v>1.6947976982304971</v>
      </c>
      <c r="AR32" s="74">
        <f>(AR10-AM10)*100</f>
        <v>-0.67351831158622144</v>
      </c>
      <c r="AS32" s="74">
        <f>(AS10-AN10)*100</f>
        <v>-4.5739723292473018</v>
      </c>
      <c r="AT32" s="74">
        <f>(AT10-AO10)*100</f>
        <v>-3.4602919743590865</v>
      </c>
      <c r="AU32" s="30"/>
      <c r="AV32" s="74">
        <f>(AV10-AQ10)*100</f>
        <v>-2.9333262745713164</v>
      </c>
      <c r="AW32" s="74">
        <f>(AW10-AR10)*100</f>
        <v>-4.6827013186902651</v>
      </c>
      <c r="AX32" s="74">
        <f>(AX10-AS10)*100</f>
        <v>-2.2144737109153727</v>
      </c>
      <c r="AY32" s="74">
        <f>(AY10-AT10)*100</f>
        <v>-1.8845259407880177</v>
      </c>
      <c r="BA32" s="74">
        <v>-7.6450166062572347</v>
      </c>
      <c r="BB32" s="74">
        <v>-5.0835020820563726</v>
      </c>
      <c r="BC32" s="74">
        <v>-6.6501046106621127</v>
      </c>
      <c r="BD32" s="74">
        <v>-3.0555570561080576</v>
      </c>
      <c r="BF32" s="74">
        <v>-2.6830354197978474</v>
      </c>
      <c r="BG32" s="74">
        <v>6.7930794077101506</v>
      </c>
      <c r="BH32" s="74">
        <f>(BH10-BC10)*100</f>
        <v>3.6843482676560693</v>
      </c>
      <c r="BI32" s="74">
        <v>4.8586200945992726</v>
      </c>
      <c r="BK32" s="74">
        <v>0.42841220080965109</v>
      </c>
      <c r="BL32" s="74">
        <v>2.919159426527723</v>
      </c>
      <c r="BM32" s="74">
        <v>0.81052149372120574</v>
      </c>
      <c r="BN32" s="74">
        <v>3.1220633074387187</v>
      </c>
    </row>
    <row r="33" spans="2:66" x14ac:dyDescent="0.35">
      <c r="B33" s="30" t="s">
        <v>83</v>
      </c>
      <c r="C33" s="28">
        <v>-0.26939970717423134</v>
      </c>
      <c r="D33" s="28">
        <v>0.4756097560975614</v>
      </c>
      <c r="E33" s="28">
        <v>-0.12129894937917873</v>
      </c>
      <c r="F33" s="28">
        <v>-0.39699570815450647</v>
      </c>
      <c r="H33" s="28">
        <f t="shared" ref="H33:K34" si="20">H11/C11-1</f>
        <v>-4.8096192384769587E-2</v>
      </c>
      <c r="I33" s="28">
        <f t="shared" si="20"/>
        <v>3.4710743801652733E-2</v>
      </c>
      <c r="J33" s="28">
        <f t="shared" si="20"/>
        <v>0.87282608695652186</v>
      </c>
      <c r="K33" s="28">
        <f t="shared" si="20"/>
        <v>-7.0581257413997456E-2</v>
      </c>
      <c r="L33" s="30"/>
      <c r="M33" s="28">
        <f t="shared" ref="M33:P35" si="21">M11/H11-1</f>
        <v>0.60421052631578953</v>
      </c>
      <c r="N33" s="28">
        <f t="shared" si="21"/>
        <v>0.19329073482428094</v>
      </c>
      <c r="O33" s="28">
        <f t="shared" si="21"/>
        <v>0.98955310504933247</v>
      </c>
      <c r="P33" s="28">
        <f t="shared" si="21"/>
        <v>0.40459476707083608</v>
      </c>
      <c r="R33" s="28">
        <f t="shared" ref="R33:U35" si="22">R11/M11-1</f>
        <v>3.2736220472440944</v>
      </c>
      <c r="S33" s="28">
        <f t="shared" si="22"/>
        <v>5.0066934404283812</v>
      </c>
      <c r="T33" s="28">
        <f t="shared" si="22"/>
        <v>0.77654609101516914</v>
      </c>
      <c r="U33" s="28">
        <f t="shared" si="22"/>
        <v>2.0018173557473866</v>
      </c>
      <c r="V33" s="30"/>
      <c r="W33" s="28">
        <f t="shared" ref="W33:Z35" si="23">W11/R11-1</f>
        <v>-0.15538154460310138</v>
      </c>
      <c r="X33" s="28">
        <f t="shared" si="23"/>
        <v>-0.105638511254736</v>
      </c>
      <c r="Y33" s="28">
        <f t="shared" si="23"/>
        <v>-9.5073891625615747E-2</v>
      </c>
      <c r="Z33" s="28">
        <f t="shared" si="23"/>
        <v>-0.4539125170273951</v>
      </c>
      <c r="AB33" s="28">
        <f t="shared" ref="AB33:AE35" si="24">AB11/W11-1</f>
        <v>-0.36811488820214511</v>
      </c>
      <c r="AC33" s="28">
        <f t="shared" si="24"/>
        <v>-0.29466733117368549</v>
      </c>
      <c r="AD33" s="28">
        <f t="shared" si="24"/>
        <v>-0.36871711123208128</v>
      </c>
      <c r="AE33" s="28">
        <f t="shared" si="24"/>
        <v>1.2100886917960088</v>
      </c>
      <c r="AF33" s="30"/>
      <c r="AG33" s="28">
        <f t="shared" ref="AG33:AJ35" si="25">AG11/AB11-1</f>
        <v>0.38607594936708844</v>
      </c>
      <c r="AH33" s="28">
        <f t="shared" si="25"/>
        <v>0.25684508037449216</v>
      </c>
      <c r="AI33" s="28">
        <f t="shared" si="25"/>
        <v>0.81833860304685246</v>
      </c>
      <c r="AJ33" s="28">
        <f t="shared" si="25"/>
        <v>0.18184098319538489</v>
      </c>
      <c r="AL33" s="28">
        <f t="shared" ref="AL33:AO35" si="26">AL11/AG11-1</f>
        <v>0.13781652137816525</v>
      </c>
      <c r="AM33" s="28">
        <f t="shared" si="26"/>
        <v>8.4891075193253673E-2</v>
      </c>
      <c r="AN33" s="28">
        <f t="shared" si="26"/>
        <v>0.72557698387606728</v>
      </c>
      <c r="AO33" s="28">
        <f t="shared" si="26"/>
        <v>2.7164685908318775E-2</v>
      </c>
      <c r="AP33" s="30"/>
      <c r="AQ33" s="28">
        <f t="shared" ref="AQ33:AT35" si="27">AQ11/AL11-1</f>
        <v>0.79551258664720903</v>
      </c>
      <c r="AR33" s="28">
        <f t="shared" si="27"/>
        <v>0.25715766290970343</v>
      </c>
      <c r="AS33" s="28">
        <f t="shared" si="27"/>
        <v>-0.31641626969585934</v>
      </c>
      <c r="AT33" s="28">
        <f t="shared" si="27"/>
        <v>0.95041322314049692</v>
      </c>
      <c r="AU33" s="30"/>
      <c r="AV33" s="28">
        <f t="shared" ref="AV33:AY35" si="28">AV11/AQ11-1</f>
        <v>-0.38006705272782682</v>
      </c>
      <c r="AW33" s="28">
        <f t="shared" si="28"/>
        <v>-0.55080379225061837</v>
      </c>
      <c r="AX33" s="28">
        <f t="shared" si="28"/>
        <v>-0.1929777539533637</v>
      </c>
      <c r="AY33" s="28">
        <f t="shared" si="28"/>
        <v>-0.58961864406779663</v>
      </c>
      <c r="BA33" s="28">
        <v>5.7358243198950554E-3</v>
      </c>
      <c r="BB33" s="28">
        <v>0.50676760724936898</v>
      </c>
      <c r="BC33" s="28">
        <v>-0.13500498173364339</v>
      </c>
      <c r="BD33" s="28">
        <v>-2.9168817759421928E-2</v>
      </c>
      <c r="BF33" s="28">
        <v>0.2770083102493075</v>
      </c>
      <c r="BG33" s="28">
        <v>-0.39585870889159558</v>
      </c>
      <c r="BH33" s="28">
        <f t="shared" ref="BH33:BH35" si="29">BH11/BC11-1</f>
        <v>-3.0140142061816144E-2</v>
      </c>
      <c r="BI33" s="28">
        <v>0.56421164583887284</v>
      </c>
      <c r="BK33" s="28">
        <v>-0.2147505422993492</v>
      </c>
      <c r="BL33" s="28">
        <v>0.94506048387096775</v>
      </c>
      <c r="BM33" s="28">
        <v>0.38796516231195577</v>
      </c>
      <c r="BN33" s="28">
        <v>0.25301716811150765</v>
      </c>
    </row>
    <row r="34" spans="2:66" x14ac:dyDescent="0.35">
      <c r="B34" s="30" t="s">
        <v>84</v>
      </c>
      <c r="C34" s="28">
        <v>0.38870863075924733</v>
      </c>
      <c r="D34" s="28">
        <v>0.21381411884205193</v>
      </c>
      <c r="E34" s="28">
        <v>0.18176764869371853</v>
      </c>
      <c r="F34" s="28">
        <v>0.45958083832335328</v>
      </c>
      <c r="H34" s="28">
        <f t="shared" si="20"/>
        <v>0.21028037383177556</v>
      </c>
      <c r="I34" s="28">
        <f t="shared" si="20"/>
        <v>0.84644351464435141</v>
      </c>
      <c r="J34" s="28">
        <f t="shared" si="20"/>
        <v>0.53857008466603951</v>
      </c>
      <c r="K34" s="28">
        <f t="shared" si="20"/>
        <v>0.3938461538461544</v>
      </c>
      <c r="L34" s="30"/>
      <c r="M34" s="28">
        <f t="shared" si="21"/>
        <v>0.76061776061776065</v>
      </c>
      <c r="N34" s="28">
        <f t="shared" si="21"/>
        <v>-0.1346023113528213</v>
      </c>
      <c r="O34" s="28">
        <f t="shared" si="21"/>
        <v>0.25068786303882606</v>
      </c>
      <c r="P34" s="28">
        <f t="shared" si="21"/>
        <v>1.896983075791022</v>
      </c>
      <c r="R34" s="28">
        <f t="shared" si="22"/>
        <v>1.0666666666666669</v>
      </c>
      <c r="S34" s="28">
        <f t="shared" si="22"/>
        <v>1.7740246137732396</v>
      </c>
      <c r="T34" s="28">
        <f t="shared" si="22"/>
        <v>0.43827914935223666</v>
      </c>
      <c r="U34" s="28">
        <f t="shared" si="22"/>
        <v>3.7147574295148589E-2</v>
      </c>
      <c r="V34" s="30"/>
      <c r="W34" s="28">
        <f t="shared" si="23"/>
        <v>-0.29021646859083183</v>
      </c>
      <c r="X34" s="28">
        <f t="shared" si="23"/>
        <v>-3.7474041910515621E-2</v>
      </c>
      <c r="Y34" s="28">
        <f t="shared" si="23"/>
        <v>-0.10299116247450724</v>
      </c>
      <c r="Z34" s="28">
        <f t="shared" si="23"/>
        <v>-0.61378803649054059</v>
      </c>
      <c r="AB34" s="28">
        <f t="shared" si="24"/>
        <v>-0.26894902078038574</v>
      </c>
      <c r="AC34" s="28">
        <f t="shared" si="24"/>
        <v>5.7075610473668714E-2</v>
      </c>
      <c r="AD34" s="28">
        <f t="shared" si="24"/>
        <v>0.82853353543008734</v>
      </c>
      <c r="AE34" s="28">
        <f t="shared" si="24"/>
        <v>-0.10542168674698782</v>
      </c>
      <c r="AF34" s="30"/>
      <c r="AG34" s="28">
        <f t="shared" si="25"/>
        <v>-1.2065439672801492E-2</v>
      </c>
      <c r="AH34" s="28">
        <f t="shared" si="25"/>
        <v>1.5585861397161116E-2</v>
      </c>
      <c r="AI34" s="28">
        <f t="shared" si="25"/>
        <v>-0.13915656408662314</v>
      </c>
      <c r="AJ34" s="28">
        <f t="shared" si="25"/>
        <v>1.7448165869218504</v>
      </c>
      <c r="AL34" s="28">
        <f t="shared" si="26"/>
        <v>1.5092113434071619</v>
      </c>
      <c r="AM34" s="28">
        <f t="shared" si="26"/>
        <v>0.36092080021923811</v>
      </c>
      <c r="AN34" s="28">
        <f t="shared" si="26"/>
        <v>1.5191381800674049</v>
      </c>
      <c r="AO34" s="28">
        <f t="shared" si="26"/>
        <v>0.30202078894699436</v>
      </c>
      <c r="AP34" s="30"/>
      <c r="AQ34" s="28">
        <f t="shared" si="27"/>
        <v>0.51311664741791785</v>
      </c>
      <c r="AR34" s="28">
        <f t="shared" si="27"/>
        <v>0.65787354007249288</v>
      </c>
      <c r="AS34" s="28">
        <f t="shared" si="27"/>
        <v>-0.31449185340914521</v>
      </c>
      <c r="AT34" s="28">
        <f t="shared" si="27"/>
        <v>0.16774929340010925</v>
      </c>
      <c r="AU34" s="30"/>
      <c r="AV34" s="28">
        <f t="shared" si="28"/>
        <v>-0.27079925853233011</v>
      </c>
      <c r="AW34" s="28">
        <f t="shared" si="28"/>
        <v>-0.29438438803190403</v>
      </c>
      <c r="AX34" s="28">
        <f t="shared" si="28"/>
        <v>9.1168885481285322E-2</v>
      </c>
      <c r="AY34" s="28">
        <f t="shared" si="28"/>
        <v>0.11447983014861962</v>
      </c>
      <c r="BA34" s="28">
        <v>0.23573831775700915</v>
      </c>
      <c r="BB34" s="28">
        <v>3.9935735597888433E-2</v>
      </c>
      <c r="BC34" s="28">
        <v>1.4793356755030342</v>
      </c>
      <c r="BD34" s="28">
        <v>0.92612207574487559</v>
      </c>
      <c r="BF34" s="28">
        <v>0.10067763794772522</v>
      </c>
      <c r="BG34" s="28">
        <v>0.29634738468329291</v>
      </c>
      <c r="BH34" s="28">
        <f t="shared" si="29"/>
        <v>-0.59983511104240739</v>
      </c>
      <c r="BI34" s="28">
        <v>-0.60152711016161264</v>
      </c>
      <c r="BK34" s="28">
        <v>-0.1059806508355321</v>
      </c>
      <c r="BL34" s="28">
        <v>0.22443072994254099</v>
      </c>
      <c r="BM34" s="28">
        <v>0.44314962657738866</v>
      </c>
      <c r="BN34" s="28">
        <v>3.0064535345512313</v>
      </c>
    </row>
    <row r="35" spans="2:66" x14ac:dyDescent="0.35">
      <c r="B35" s="29" t="s">
        <v>85</v>
      </c>
      <c r="C35" s="75" t="s">
        <v>206</v>
      </c>
      <c r="D35" s="73">
        <v>-0.856146385743634</v>
      </c>
      <c r="E35" s="73">
        <v>-0.21718157804065652</v>
      </c>
      <c r="F35" s="73">
        <v>1.2901969087444423</v>
      </c>
      <c r="H35" s="75" t="s">
        <v>206</v>
      </c>
      <c r="I35" s="73">
        <f>I13/D13-1</f>
        <v>14.574663402692773</v>
      </c>
      <c r="J35" s="73">
        <f>J13/E13-1</f>
        <v>4.6836854460093873</v>
      </c>
      <c r="K35" s="73">
        <f>K13/F13-1</f>
        <v>0.30606660133498687</v>
      </c>
      <c r="L35" s="30"/>
      <c r="M35" s="73">
        <f t="shared" si="21"/>
        <v>0.68915405639624105</v>
      </c>
      <c r="N35" s="73">
        <f t="shared" si="21"/>
        <v>-8.0219262053518814E-2</v>
      </c>
      <c r="O35" s="73">
        <f t="shared" si="21"/>
        <v>0.31058337635518818</v>
      </c>
      <c r="P35" s="73">
        <f t="shared" si="21"/>
        <v>0.30030013024519753</v>
      </c>
      <c r="R35" s="73">
        <f t="shared" si="22"/>
        <v>-1.1084099609297919</v>
      </c>
      <c r="S35" s="73">
        <f t="shared" si="22"/>
        <v>-0.14943928228131897</v>
      </c>
      <c r="T35" s="73">
        <f t="shared" si="22"/>
        <v>-0.5834515087055856</v>
      </c>
      <c r="U35" s="73">
        <f t="shared" si="22"/>
        <v>0.33978965246929782</v>
      </c>
      <c r="V35" s="30"/>
      <c r="W35" s="73">
        <f t="shared" si="23"/>
        <v>-4.0819075354932632</v>
      </c>
      <c r="X35" s="73">
        <f t="shared" si="23"/>
        <v>-1.6826138275700675E-3</v>
      </c>
      <c r="Y35" s="73">
        <f t="shared" si="23"/>
        <v>0.74083881034564247</v>
      </c>
      <c r="Z35" s="73">
        <f t="shared" si="23"/>
        <v>-7.3754438999811489E-2</v>
      </c>
      <c r="AB35" s="73">
        <f t="shared" si="24"/>
        <v>0.28041578077013729</v>
      </c>
      <c r="AC35" s="73">
        <f t="shared" si="24"/>
        <v>1.2065808009659889</v>
      </c>
      <c r="AD35" s="73">
        <f t="shared" si="24"/>
        <v>1.0955808458049274</v>
      </c>
      <c r="AE35" s="73">
        <f t="shared" si="24"/>
        <v>0.46863951009378857</v>
      </c>
      <c r="AF35" s="30"/>
      <c r="AG35" s="73">
        <f t="shared" si="25"/>
        <v>2.883763837638385</v>
      </c>
      <c r="AH35" s="73">
        <f t="shared" si="25"/>
        <v>0.29929545350905196</v>
      </c>
      <c r="AI35" s="73">
        <f t="shared" si="25"/>
        <v>0.46805697769367272</v>
      </c>
      <c r="AJ35" s="73">
        <f t="shared" si="25"/>
        <v>0.10565302842942015</v>
      </c>
      <c r="AL35" s="73">
        <f t="shared" si="26"/>
        <v>-0.38581947743467926</v>
      </c>
      <c r="AM35" s="73">
        <f t="shared" si="26"/>
        <v>0.41205941966675064</v>
      </c>
      <c r="AN35" s="73">
        <f t="shared" si="26"/>
        <v>0.47791462499448234</v>
      </c>
      <c r="AO35" s="73">
        <f t="shared" si="26"/>
        <v>0.41257165704035392</v>
      </c>
      <c r="AP35" s="30"/>
      <c r="AQ35" s="73">
        <f t="shared" si="27"/>
        <v>0.87260703097807135</v>
      </c>
      <c r="AR35" s="73">
        <f t="shared" si="27"/>
        <v>0.10643070632755758</v>
      </c>
      <c r="AS35" s="73">
        <f t="shared" si="27"/>
        <v>-0.19726875194150428</v>
      </c>
      <c r="AT35" s="73">
        <f t="shared" si="27"/>
        <v>-5.0462242247831135E-2</v>
      </c>
      <c r="AU35" s="30"/>
      <c r="AV35" s="73">
        <f t="shared" si="28"/>
        <v>-0.51047087980173456</v>
      </c>
      <c r="AW35" s="73">
        <f t="shared" si="28"/>
        <v>-0.2316254724557596</v>
      </c>
      <c r="AX35" s="73">
        <f t="shared" si="28"/>
        <v>-0.20512896840162465</v>
      </c>
      <c r="AY35" s="73">
        <f t="shared" si="28"/>
        <v>-5.1923464249748585E-2</v>
      </c>
      <c r="BA35" s="75" t="s">
        <v>206</v>
      </c>
      <c r="BB35" s="73">
        <v>-0.36801982224301222</v>
      </c>
      <c r="BC35" s="73">
        <v>-0.95504166276565938</v>
      </c>
      <c r="BD35" s="73">
        <v>-0.15421906866077495</v>
      </c>
      <c r="BF35" s="75" t="s">
        <v>206</v>
      </c>
      <c r="BG35" s="73">
        <v>1.4008674029954316</v>
      </c>
      <c r="BH35" s="73">
        <f t="shared" si="29"/>
        <v>20.467305289463049</v>
      </c>
      <c r="BI35" s="73">
        <v>0.89247625123704388</v>
      </c>
      <c r="BK35" s="75" t="s">
        <v>206</v>
      </c>
      <c r="BL35" s="73">
        <v>0.5017751251258471</v>
      </c>
      <c r="BM35" s="73">
        <v>0.25343887627805839</v>
      </c>
      <c r="BN35" s="73">
        <v>0.15025137900096142</v>
      </c>
    </row>
    <row r="36" spans="2:66" x14ac:dyDescent="0.35">
      <c r="B36" s="31" t="s">
        <v>225</v>
      </c>
      <c r="C36" s="74">
        <v>-13.31563643538688</v>
      </c>
      <c r="D36" s="74">
        <v>-11.333557665625639</v>
      </c>
      <c r="E36" s="74">
        <v>-1.8179366559026195</v>
      </c>
      <c r="F36" s="74">
        <v>7.7272123638732468</v>
      </c>
      <c r="H36" s="74">
        <f>(H14-C14)*100</f>
        <v>15.297712621642944</v>
      </c>
      <c r="I36" s="74">
        <f>(I14-D14)*100</f>
        <v>15.227082509481562</v>
      </c>
      <c r="J36" s="74">
        <f>(J14-E14)*100</f>
        <v>8.601975394381725</v>
      </c>
      <c r="K36" s="74">
        <f>(K14-F14)*100</f>
        <v>-0.57591892185333282</v>
      </c>
      <c r="L36" s="30"/>
      <c r="M36" s="74">
        <f>(M14-H14)*100</f>
        <v>1.8263974935413041</v>
      </c>
      <c r="N36" s="74">
        <f>(N14-I14)*100</f>
        <v>-4.0539971330484317</v>
      </c>
      <c r="O36" s="74">
        <f>(O14-J14)*100</f>
        <v>0.80442579931259139</v>
      </c>
      <c r="P36" s="74">
        <f>(P14-K14)*100</f>
        <v>-0.84200558752014487</v>
      </c>
      <c r="R36" s="74">
        <f>(R14-M14)*100</f>
        <v>-8.0533714406243693</v>
      </c>
      <c r="S36" s="74">
        <f>(S14-N14)*100</f>
        <v>-4.959671993171713</v>
      </c>
      <c r="T36" s="74">
        <f>(T14-O14)*100</f>
        <v>-8.5711259191257945</v>
      </c>
      <c r="U36" s="74">
        <f>(U14-P14)*100</f>
        <v>5.193887861672164</v>
      </c>
      <c r="V36" s="30"/>
      <c r="W36" s="74">
        <f>(W14-R14)*100</f>
        <v>2.5874522404221252</v>
      </c>
      <c r="X36" s="74">
        <f>(X14-S14)*100</f>
        <v>0.14258541874659497</v>
      </c>
      <c r="Y36" s="74">
        <f>(Y14-T14)*100</f>
        <v>2.5864237245317403</v>
      </c>
      <c r="Z36" s="74">
        <f>(Z14-U14)*100</f>
        <v>-4.5158481759782685</v>
      </c>
      <c r="AB36" s="74">
        <f>(AB14-W14)*100</f>
        <v>0.17146314787448436</v>
      </c>
      <c r="AC36" s="74">
        <f>(AC14-X14)*100</f>
        <v>6.8560699425252629</v>
      </c>
      <c r="AD36" s="74">
        <f>(AD14-Y14)*100</f>
        <v>5.6246518238394136</v>
      </c>
      <c r="AE36" s="74">
        <f>(AE14-Z14)*100</f>
        <v>3.1121124766984614</v>
      </c>
      <c r="AF36" s="30"/>
      <c r="AG36" s="74">
        <f>(AG14-AB14)*100</f>
        <v>4.233273668393128</v>
      </c>
      <c r="AH36" s="74">
        <f>(AH14-AC14)*100</f>
        <v>-0.11778351324419623</v>
      </c>
      <c r="AI36" s="74">
        <f>(AI14-AD14)*100</f>
        <v>1.0271198010234406</v>
      </c>
      <c r="AJ36" s="74">
        <f>(AJ14-AE14)*100</f>
        <v>-1.9717133115706247</v>
      </c>
      <c r="AL36" s="74">
        <f>(AL14-AG14)*100</f>
        <v>-2.9552054165952981</v>
      </c>
      <c r="AM36" s="74">
        <f>(AM14-AH14)*100</f>
        <v>1.2463727038780097</v>
      </c>
      <c r="AN36" s="74">
        <f>(AN14-AI14)*100</f>
        <v>1.6883442746675721</v>
      </c>
      <c r="AO36" s="74">
        <f>(AO14-AJ14)*100</f>
        <v>1.3975892251534894</v>
      </c>
      <c r="AP36" s="30"/>
      <c r="AQ36" s="74">
        <f>(AQ14-AL14)*100</f>
        <v>1.6798233830610612</v>
      </c>
      <c r="AR36" s="74">
        <f>(AR14-AM14)*100</f>
        <v>-1.2144068666814167</v>
      </c>
      <c r="AS36" s="74">
        <f>(AS14-AN14)*100</f>
        <v>-4.2276905191712055</v>
      </c>
      <c r="AT36" s="74">
        <f>(AT14-AO14)*100</f>
        <v>-2.96498774814693</v>
      </c>
      <c r="AU36" s="30"/>
      <c r="AV36" s="74">
        <f>(AV14-AQ14)*100</f>
        <v>-2.7594231659420205</v>
      </c>
      <c r="AW36" s="74">
        <f>(AW14-AR14)*100</f>
        <v>-4.4295005971230008</v>
      </c>
      <c r="AX36" s="74">
        <f>(AX14-AS14)*100</f>
        <v>-2.4202568040315522</v>
      </c>
      <c r="AY36" s="74">
        <f>(AY14-AT14)*100</f>
        <v>-2.7265829879534325</v>
      </c>
      <c r="BA36" s="74">
        <v>-7.8040536791485051</v>
      </c>
      <c r="BB36" s="74">
        <v>-4.840545228931763</v>
      </c>
      <c r="BC36" s="74">
        <v>-8.1442828648567716</v>
      </c>
      <c r="BD36" s="74">
        <v>-4.2028302722905186</v>
      </c>
      <c r="BF36" s="74">
        <v>-2.5586709881476302</v>
      </c>
      <c r="BG36" s="74">
        <v>6.4172547808284133</v>
      </c>
      <c r="BH36" s="74">
        <f>(BH14-BC14)*100</f>
        <v>5.3640217328654254</v>
      </c>
      <c r="BI36" s="74">
        <v>6.7904763859045518</v>
      </c>
      <c r="BK36" s="74">
        <v>0.54878451208812828</v>
      </c>
      <c r="BL36" s="74">
        <v>3.0371857181087187</v>
      </c>
      <c r="BM36" s="74">
        <v>0.63504955745213243</v>
      </c>
      <c r="BN36" s="74">
        <v>0.73188264627381816</v>
      </c>
    </row>
    <row r="37" spans="2:66" x14ac:dyDescent="0.35">
      <c r="B37" s="30" t="s">
        <v>87</v>
      </c>
      <c r="C37" s="28">
        <v>6.885993485342019</v>
      </c>
      <c r="D37" s="28">
        <v>16.405405405405403</v>
      </c>
      <c r="E37" s="28">
        <v>-0.92372881355932202</v>
      </c>
      <c r="F37" s="28">
        <v>3.8181818181818405</v>
      </c>
      <c r="H37" s="28">
        <f t="shared" ref="H37:K39" si="30">H15/C15-1</f>
        <v>-0.68442792234613792</v>
      </c>
      <c r="I37" s="28">
        <f t="shared" si="30"/>
        <v>-0.88017598343685299</v>
      </c>
      <c r="J37" s="28">
        <f t="shared" si="30"/>
        <v>61.333333333333343</v>
      </c>
      <c r="K37" s="28">
        <f t="shared" si="30"/>
        <v>-2.2075471698113169</v>
      </c>
      <c r="L37" s="30"/>
      <c r="M37" s="28">
        <f t="shared" ref="M37:O40" si="31">M15/H15-1</f>
        <v>-0.67015706806282727</v>
      </c>
      <c r="N37" s="28">
        <f t="shared" si="31"/>
        <v>1.9697624190064791</v>
      </c>
      <c r="O37" s="28">
        <f t="shared" si="31"/>
        <v>-0.29768270944741537</v>
      </c>
      <c r="P37" s="66" t="s">
        <v>206</v>
      </c>
      <c r="R37" s="28">
        <f>R15/M15-1</f>
        <v>16.813492063492063</v>
      </c>
      <c r="S37" s="28">
        <f>S15/N15-1</f>
        <v>1.729454545454546</v>
      </c>
      <c r="T37" s="28">
        <f>T15/O15-1</f>
        <v>-0.14467005076142125</v>
      </c>
      <c r="U37" s="28">
        <f>U15/P15-1</f>
        <v>-0.97297953731252662</v>
      </c>
      <c r="V37" s="30"/>
      <c r="W37" s="28">
        <f t="shared" ref="W37:Z40" si="32">W15/R15-1</f>
        <v>-0.53753619959901977</v>
      </c>
      <c r="X37" s="28">
        <f t="shared" si="32"/>
        <v>2.6091127098321332</v>
      </c>
      <c r="Y37" s="28">
        <f t="shared" si="32"/>
        <v>3.818991097922849</v>
      </c>
      <c r="Z37" s="28">
        <f t="shared" si="32"/>
        <v>10.341573033707869</v>
      </c>
      <c r="AB37" s="28">
        <f t="shared" ref="AB37:AE40" si="33">AB15/W15-1</f>
        <v>6.1252408477842</v>
      </c>
      <c r="AC37" s="28">
        <f t="shared" si="33"/>
        <v>-1.086157253599114</v>
      </c>
      <c r="AD37" s="28">
        <f t="shared" si="33"/>
        <v>1.4070197044334973</v>
      </c>
      <c r="AE37" s="28">
        <f t="shared" si="33"/>
        <v>-1.7911630671686147</v>
      </c>
      <c r="AF37" s="30"/>
      <c r="AG37" s="28">
        <f t="shared" ref="AG37:AJ40" si="34">AG15/AB15-1</f>
        <v>-0.81266901027582472</v>
      </c>
      <c r="AH37" s="28">
        <f t="shared" si="34"/>
        <v>0.80119965724078845</v>
      </c>
      <c r="AI37" s="28">
        <f t="shared" si="34"/>
        <v>-0.71629572780762341</v>
      </c>
      <c r="AJ37" s="28">
        <f t="shared" si="34"/>
        <v>-1.109191084397696</v>
      </c>
      <c r="AL37" s="28">
        <f t="shared" ref="AL37:AO42" si="35">AL15/AG15-1</f>
        <v>0.1999278238902924</v>
      </c>
      <c r="AM37" s="28">
        <f t="shared" si="35"/>
        <v>9.8001902949572006E-2</v>
      </c>
      <c r="AN37" s="28">
        <f t="shared" si="35"/>
        <v>-0.45987376014427417</v>
      </c>
      <c r="AO37" s="28">
        <f t="shared" si="35"/>
        <v>0.67889908256880704</v>
      </c>
      <c r="AP37" s="30"/>
      <c r="AQ37" s="28">
        <f t="shared" ref="AQ37:AT42" si="36">AQ15/AL15-1</f>
        <v>-0.81624060150375943</v>
      </c>
      <c r="AR37" s="28">
        <f t="shared" si="36"/>
        <v>-1.4189774696707105</v>
      </c>
      <c r="AS37" s="28">
        <f t="shared" si="36"/>
        <v>-0.34223706176961599</v>
      </c>
      <c r="AT37" s="28">
        <f t="shared" si="36"/>
        <v>0.40710382513661214</v>
      </c>
      <c r="AU37" s="30"/>
      <c r="AV37" s="28">
        <f t="shared" ref="AV37:AY40" si="37">AV15/AQ15-1</f>
        <v>0.13911620294599003</v>
      </c>
      <c r="AW37" s="28">
        <f t="shared" si="37"/>
        <v>-0.40537745604963815</v>
      </c>
      <c r="AX37" s="28">
        <f t="shared" si="37"/>
        <v>0.68274111675126914</v>
      </c>
      <c r="AY37" s="28">
        <f t="shared" si="37"/>
        <v>-0.95436893203883477</v>
      </c>
      <c r="BA37" s="28">
        <v>2.1695402298850577</v>
      </c>
      <c r="BB37" s="28">
        <v>14.810434782608695</v>
      </c>
      <c r="BC37" s="66">
        <v>-3.9276018099547509</v>
      </c>
      <c r="BD37" s="66" t="s">
        <v>206</v>
      </c>
      <c r="BF37" s="28">
        <v>-0.24388032638259294</v>
      </c>
      <c r="BG37" s="28">
        <v>-0.23110768892311073</v>
      </c>
      <c r="BH37" s="66" t="s">
        <v>206</v>
      </c>
      <c r="BI37" s="66" t="s">
        <v>206</v>
      </c>
      <c r="BK37" s="28">
        <v>9.24400479616307</v>
      </c>
      <c r="BL37" s="66" t="s">
        <v>206</v>
      </c>
      <c r="BM37" s="66" t="s">
        <v>206</v>
      </c>
      <c r="BN37" s="66" t="s">
        <v>206</v>
      </c>
    </row>
    <row r="38" spans="2:66" x14ac:dyDescent="0.35">
      <c r="B38" s="30" t="s">
        <v>88</v>
      </c>
      <c r="C38" s="28">
        <v>-4.8431480462300391E-2</v>
      </c>
      <c r="D38" s="28">
        <v>-0.44070367000303301</v>
      </c>
      <c r="E38" s="28">
        <v>-6.7602523659305964</v>
      </c>
      <c r="F38" s="28">
        <v>-0.13964313421256802</v>
      </c>
      <c r="H38" s="28">
        <f t="shared" si="30"/>
        <v>-3.8172353961827721E-2</v>
      </c>
      <c r="I38" s="28">
        <f t="shared" si="30"/>
        <v>1.2559652928416489</v>
      </c>
      <c r="J38" s="28">
        <f t="shared" si="30"/>
        <v>-1.4184008762322016</v>
      </c>
      <c r="K38" s="28">
        <f t="shared" si="30"/>
        <v>1.6672678088367898</v>
      </c>
      <c r="L38" s="30"/>
      <c r="M38" s="28">
        <f t="shared" si="31"/>
        <v>0.91701743836440164</v>
      </c>
      <c r="N38" s="28">
        <f t="shared" si="31"/>
        <v>0.65312499999999973</v>
      </c>
      <c r="O38" s="28">
        <f t="shared" si="31"/>
        <v>-1</v>
      </c>
      <c r="P38" s="28">
        <f>P16/K16-1</f>
        <v>0.6859364435429347</v>
      </c>
      <c r="R38" s="28">
        <f t="shared" ref="R38:S40" si="38">R16/M16-1</f>
        <v>0.77321204516938491</v>
      </c>
      <c r="S38" s="28">
        <f t="shared" si="38"/>
        <v>0.17565799040279217</v>
      </c>
      <c r="T38" s="66" t="s">
        <v>206</v>
      </c>
      <c r="U38" s="28">
        <f>U16/P16-1</f>
        <v>0.94305193503108065</v>
      </c>
      <c r="V38" s="30"/>
      <c r="W38" s="28">
        <f t="shared" si="32"/>
        <v>1.0199893861666376</v>
      </c>
      <c r="X38" s="28">
        <f t="shared" si="32"/>
        <v>-0.65887445887445906</v>
      </c>
      <c r="Y38" s="28">
        <f t="shared" si="32"/>
        <v>3.6469079350917255E-2</v>
      </c>
      <c r="Z38" s="28">
        <f t="shared" si="32"/>
        <v>-0.60134158926728576</v>
      </c>
      <c r="AB38" s="28">
        <f t="shared" si="33"/>
        <v>-0.42490585865662489</v>
      </c>
      <c r="AC38" s="28">
        <f t="shared" si="33"/>
        <v>1.3607686729514143</v>
      </c>
      <c r="AD38" s="28">
        <f t="shared" si="33"/>
        <v>-0.68876096196266201</v>
      </c>
      <c r="AE38" s="28">
        <f t="shared" si="33"/>
        <v>-0.12490292518767832</v>
      </c>
      <c r="AF38" s="30"/>
      <c r="AG38" s="28">
        <f t="shared" si="34"/>
        <v>-0.23953098827470687</v>
      </c>
      <c r="AH38" s="28">
        <f t="shared" si="34"/>
        <v>1.5493779757333748</v>
      </c>
      <c r="AI38" s="28">
        <f t="shared" si="34"/>
        <v>-0.54848746758859113</v>
      </c>
      <c r="AJ38" s="28">
        <f t="shared" si="34"/>
        <v>0.22614997781393287</v>
      </c>
      <c r="AL38" s="28">
        <f t="shared" si="35"/>
        <v>-0.35242290748898675</v>
      </c>
      <c r="AM38" s="28">
        <f t="shared" si="35"/>
        <v>-9.1993493583950814E-2</v>
      </c>
      <c r="AN38" s="28">
        <f t="shared" si="35"/>
        <v>12.196018376722819</v>
      </c>
      <c r="AO38" s="28">
        <f t="shared" si="35"/>
        <v>3.9855247285886612</v>
      </c>
      <c r="AP38" s="30"/>
      <c r="AQ38" s="28">
        <f t="shared" si="36"/>
        <v>18.002473716759432</v>
      </c>
      <c r="AR38" s="28">
        <f t="shared" si="36"/>
        <v>-2.6265923566878979</v>
      </c>
      <c r="AS38" s="28">
        <f t="shared" si="36"/>
        <v>0.15019728443773928</v>
      </c>
      <c r="AT38" s="28">
        <f t="shared" si="36"/>
        <v>0.82983305105250449</v>
      </c>
      <c r="AU38" s="30"/>
      <c r="AV38" s="28">
        <f t="shared" si="37"/>
        <v>-0.11945520226510886</v>
      </c>
      <c r="AW38" s="28">
        <f t="shared" si="37"/>
        <v>-0.14818893783651477</v>
      </c>
      <c r="AX38" s="28">
        <f t="shared" si="37"/>
        <v>-0.62121326775129271</v>
      </c>
      <c r="AY38" s="28">
        <f t="shared" si="37"/>
        <v>-0.44391553281235541</v>
      </c>
      <c r="BA38" s="28">
        <v>-0.86618742261563764</v>
      </c>
      <c r="BB38" s="28">
        <v>-1.3193506680074703</v>
      </c>
      <c r="BC38" s="28">
        <v>-0.59332756209629078</v>
      </c>
      <c r="BD38" s="28">
        <v>-0.67582927119248604</v>
      </c>
      <c r="BF38" s="28">
        <v>-0.41996961745615247</v>
      </c>
      <c r="BG38" s="28">
        <v>-0.15894436947068524</v>
      </c>
      <c r="BH38" s="28">
        <f t="shared" ref="BH38:BH40" si="39">BH16/BC16-1</f>
        <v>-0.63402652693630257</v>
      </c>
      <c r="BI38" s="28">
        <v>-0.45184478838113407</v>
      </c>
      <c r="BK38" s="28">
        <v>-0.39476190476190487</v>
      </c>
      <c r="BL38" s="28">
        <v>-8.0584774469602438E-2</v>
      </c>
      <c r="BM38" s="28">
        <v>6.9373601789709172</v>
      </c>
      <c r="BN38" s="28">
        <v>1.1224407868325974</v>
      </c>
    </row>
    <row r="39" spans="2:66" x14ac:dyDescent="0.35">
      <c r="B39" s="30" t="s">
        <v>89</v>
      </c>
      <c r="C39" s="28">
        <v>-4.428216592151017</v>
      </c>
      <c r="D39" s="28">
        <v>-0.71824596774193572</v>
      </c>
      <c r="E39" s="28">
        <v>-0.45318311091664798</v>
      </c>
      <c r="F39" s="28">
        <v>1.4703287320335856</v>
      </c>
      <c r="H39" s="28">
        <f t="shared" si="30"/>
        <v>-2.0030585390141549</v>
      </c>
      <c r="I39" s="28">
        <f t="shared" si="30"/>
        <v>7.9260590015128543</v>
      </c>
      <c r="J39" s="28">
        <f t="shared" si="30"/>
        <v>7.0146029205841121</v>
      </c>
      <c r="K39" s="28">
        <f t="shared" si="30"/>
        <v>0.23785932369376295</v>
      </c>
      <c r="L39" s="30"/>
      <c r="M39" s="28">
        <f t="shared" si="31"/>
        <v>0.5886399092327339</v>
      </c>
      <c r="N39" s="28">
        <f t="shared" si="31"/>
        <v>-0.12474311984915565</v>
      </c>
      <c r="O39" s="28">
        <f t="shared" si="31"/>
        <v>0.27707475352552047</v>
      </c>
      <c r="P39" s="28">
        <f>P17/K17-1</f>
        <v>0.52554914370811212</v>
      </c>
      <c r="R39" s="28">
        <f t="shared" si="38"/>
        <v>-1.1745748337276256</v>
      </c>
      <c r="S39" s="28">
        <f t="shared" si="38"/>
        <v>-0.14102098613027259</v>
      </c>
      <c r="T39" s="28">
        <f>T17/O17-1</f>
        <v>-0.9305593558222256</v>
      </c>
      <c r="U39" s="28">
        <f>U17/P17-1</f>
        <v>5.8763714753465424E-2</v>
      </c>
      <c r="V39" s="30"/>
      <c r="W39" s="28">
        <f t="shared" si="32"/>
        <v>-0.77576067501917612</v>
      </c>
      <c r="X39" s="28">
        <f t="shared" si="32"/>
        <v>0.42415532448502202</v>
      </c>
      <c r="Y39" s="28">
        <f t="shared" si="32"/>
        <v>4.5879538418238051</v>
      </c>
      <c r="Z39" s="28">
        <f t="shared" si="32"/>
        <v>6.895756900559169E-2</v>
      </c>
      <c r="AB39" s="28">
        <f t="shared" si="33"/>
        <v>-22.73888255416183</v>
      </c>
      <c r="AC39" s="28">
        <f t="shared" si="33"/>
        <v>0.58368784503057025</v>
      </c>
      <c r="AD39" s="28">
        <f t="shared" si="33"/>
        <v>2.7915281555354095</v>
      </c>
      <c r="AE39" s="28">
        <f t="shared" si="33"/>
        <v>0.40736913981779432</v>
      </c>
      <c r="AF39" s="30"/>
      <c r="AG39" s="28">
        <f t="shared" si="34"/>
        <v>1.0916338840807795</v>
      </c>
      <c r="AH39" s="28">
        <f t="shared" si="34"/>
        <v>0.19028461480796621</v>
      </c>
      <c r="AI39" s="28">
        <f t="shared" si="34"/>
        <v>0.48467659444451705</v>
      </c>
      <c r="AJ39" s="28">
        <f t="shared" si="34"/>
        <v>0.13141985278626955</v>
      </c>
      <c r="AL39" s="28">
        <f t="shared" si="35"/>
        <v>-0.34929909471625242</v>
      </c>
      <c r="AM39" s="28">
        <f t="shared" si="35"/>
        <v>0.50681236091867077</v>
      </c>
      <c r="AN39" s="28">
        <f t="shared" si="35"/>
        <v>0.19474418854351239</v>
      </c>
      <c r="AO39" s="28">
        <f t="shared" si="35"/>
        <v>0.24609967894644713</v>
      </c>
      <c r="AP39" s="30"/>
      <c r="AQ39" s="28">
        <f t="shared" si="36"/>
        <v>-1.4787652227531987</v>
      </c>
      <c r="AR39" s="28">
        <f t="shared" si="36"/>
        <v>0.41790722461007013</v>
      </c>
      <c r="AS39" s="28">
        <f t="shared" si="36"/>
        <v>-0.28761224321672818</v>
      </c>
      <c r="AT39" s="28">
        <f t="shared" si="36"/>
        <v>-0.21368833344653382</v>
      </c>
      <c r="AU39" s="30"/>
      <c r="AV39" s="28">
        <f t="shared" si="37"/>
        <v>1.3918538195282926</v>
      </c>
      <c r="AW39" s="28">
        <f t="shared" si="37"/>
        <v>-0.2224012734472498</v>
      </c>
      <c r="AX39" s="28">
        <f t="shared" si="37"/>
        <v>-2.8037383177568986E-2</v>
      </c>
      <c r="AY39" s="28">
        <f t="shared" si="37"/>
        <v>0.1134388694695736</v>
      </c>
      <c r="BA39" s="66" t="s">
        <v>206</v>
      </c>
      <c r="BB39" s="28">
        <v>-0.43839796808067</v>
      </c>
      <c r="BC39" s="66">
        <v>-1.0351085921952072</v>
      </c>
      <c r="BD39" s="66">
        <v>-8.2600645454921406E-2</v>
      </c>
      <c r="BF39" s="66" t="s">
        <v>206</v>
      </c>
      <c r="BG39" s="28">
        <v>1.3509849584303666</v>
      </c>
      <c r="BH39" s="66" t="s">
        <v>206</v>
      </c>
      <c r="BI39" s="66" t="s">
        <v>206</v>
      </c>
      <c r="BK39" s="66" t="s">
        <v>206</v>
      </c>
      <c r="BL39" s="28">
        <v>0.41779759967842467</v>
      </c>
      <c r="BM39" s="28">
        <v>-3.7906152971531548E-2</v>
      </c>
      <c r="BN39" s="28">
        <v>0.19531860592677242</v>
      </c>
    </row>
    <row r="40" spans="2:66" x14ac:dyDescent="0.35">
      <c r="B40" s="30" t="s">
        <v>90</v>
      </c>
      <c r="C40" s="66" t="s">
        <v>206</v>
      </c>
      <c r="D40" s="66" t="s">
        <v>206</v>
      </c>
      <c r="E40" s="28">
        <v>-0.30452465683782426</v>
      </c>
      <c r="F40" s="28">
        <v>0.85773195876288688</v>
      </c>
      <c r="H40" s="66" t="s">
        <v>206</v>
      </c>
      <c r="I40" s="66" t="s">
        <v>206</v>
      </c>
      <c r="J40" s="28">
        <f>J18/E18-1</f>
        <v>4.4985380116959064</v>
      </c>
      <c r="K40" s="28">
        <f>K18/F18-1</f>
        <v>0.54174374152176585</v>
      </c>
      <c r="L40" s="30"/>
      <c r="M40" s="28">
        <f t="shared" si="31"/>
        <v>0.58293665324057153</v>
      </c>
      <c r="N40" s="28">
        <f t="shared" si="31"/>
        <v>-0.20449087415946199</v>
      </c>
      <c r="O40" s="28">
        <f t="shared" si="31"/>
        <v>0.37649561286891764</v>
      </c>
      <c r="P40" s="28">
        <f>P18/K18-1</f>
        <v>0.95296752519596906</v>
      </c>
      <c r="R40" s="28">
        <f t="shared" si="38"/>
        <v>-0.10525098311357861</v>
      </c>
      <c r="S40" s="28">
        <f t="shared" si="38"/>
        <v>-0.18158490566037755</v>
      </c>
      <c r="T40" s="28">
        <f>T18/O18-1</f>
        <v>-0.70310990921383043</v>
      </c>
      <c r="U40" s="28">
        <f>U18/P18-1</f>
        <v>-9.2152686762778657E-2</v>
      </c>
      <c r="V40" s="30"/>
      <c r="W40" s="28">
        <f t="shared" si="32"/>
        <v>1.0082730093071479E-2</v>
      </c>
      <c r="X40" s="28">
        <f t="shared" si="32"/>
        <v>1.3388048690520109</v>
      </c>
      <c r="Y40" s="28">
        <f t="shared" si="32"/>
        <v>2.5699414443721702E-2</v>
      </c>
      <c r="Z40" s="28">
        <f t="shared" si="32"/>
        <v>6.7626094017865235E-2</v>
      </c>
      <c r="AB40" s="28">
        <f t="shared" si="33"/>
        <v>0.26158177629895074</v>
      </c>
      <c r="AC40" s="28">
        <f t="shared" si="33"/>
        <v>0.25092658307704441</v>
      </c>
      <c r="AD40" s="28">
        <f t="shared" si="33"/>
        <v>3.4893751982239136</v>
      </c>
      <c r="AE40" s="28">
        <f t="shared" si="33"/>
        <v>0.13796746249735903</v>
      </c>
      <c r="AF40" s="30"/>
      <c r="AG40" s="28">
        <f t="shared" si="34"/>
        <v>0.20064921890850074</v>
      </c>
      <c r="AH40" s="28">
        <f t="shared" si="34"/>
        <v>9.7270377608270842E-2</v>
      </c>
      <c r="AI40" s="28">
        <f t="shared" si="34"/>
        <v>0.21144471918050156</v>
      </c>
      <c r="AJ40" s="28">
        <f t="shared" si="34"/>
        <v>0.10237653174897909</v>
      </c>
      <c r="AL40" s="28">
        <f t="shared" si="35"/>
        <v>8.0770530584656886E-2</v>
      </c>
      <c r="AM40" s="28">
        <f t="shared" si="35"/>
        <v>0.33396529932207253</v>
      </c>
      <c r="AN40" s="28">
        <f t="shared" si="35"/>
        <v>0.31443900163284355</v>
      </c>
      <c r="AO40" s="28">
        <f t="shared" si="35"/>
        <v>0.30888941287432181</v>
      </c>
      <c r="AP40" s="30"/>
      <c r="AQ40" s="28">
        <f t="shared" si="36"/>
        <v>-0.71216385240775493</v>
      </c>
      <c r="AR40" s="28">
        <f t="shared" si="36"/>
        <v>0.51109005555794829</v>
      </c>
      <c r="AS40" s="28">
        <f t="shared" si="36"/>
        <v>-0.41960958296362016</v>
      </c>
      <c r="AT40" s="28">
        <f t="shared" si="36"/>
        <v>-2.8522788686723115</v>
      </c>
      <c r="AU40" s="30"/>
      <c r="AV40" s="28">
        <f t="shared" si="37"/>
        <v>3.1395980445410103</v>
      </c>
      <c r="AW40" s="28">
        <f t="shared" si="37"/>
        <v>-0.38305876987972409</v>
      </c>
      <c r="AX40" s="28">
        <f t="shared" si="37"/>
        <v>-2.6448555266778806E-2</v>
      </c>
      <c r="AY40" s="28">
        <f t="shared" si="37"/>
        <v>-1.2923972545641482</v>
      </c>
      <c r="BA40" s="28">
        <v>-1.4414118882036477</v>
      </c>
      <c r="BB40" s="66" t="s">
        <v>206</v>
      </c>
      <c r="BC40" s="28" t="s">
        <v>206</v>
      </c>
      <c r="BD40" s="28" t="s">
        <v>206</v>
      </c>
      <c r="BF40" s="28">
        <v>-2.6441736028537455</v>
      </c>
      <c r="BG40" s="66" t="s">
        <v>206</v>
      </c>
      <c r="BH40" s="28">
        <f t="shared" si="39"/>
        <v>8.0083128078817722</v>
      </c>
      <c r="BI40" s="28">
        <v>1.5706142506142511</v>
      </c>
      <c r="BK40" s="28">
        <v>-0.71397577291629</v>
      </c>
      <c r="BL40" s="28">
        <v>1.5185361083950268</v>
      </c>
      <c r="BM40" s="28">
        <v>-0.36962985747974986</v>
      </c>
      <c r="BN40" s="28">
        <v>1.0707868175562005</v>
      </c>
    </row>
    <row r="41" spans="2:66" x14ac:dyDescent="0.35">
      <c r="B41" s="30" t="s">
        <v>226</v>
      </c>
      <c r="C41" s="66" t="s">
        <v>206</v>
      </c>
      <c r="D41" s="66" t="s">
        <v>206</v>
      </c>
      <c r="E41" s="66" t="s">
        <v>206</v>
      </c>
      <c r="F41" s="66" t="s">
        <v>206</v>
      </c>
      <c r="H41" s="66" t="s">
        <v>206</v>
      </c>
      <c r="I41" s="66" t="s">
        <v>206</v>
      </c>
      <c r="J41" s="66" t="s">
        <v>206</v>
      </c>
      <c r="K41" s="66" t="s">
        <v>206</v>
      </c>
      <c r="L41" s="30"/>
      <c r="M41" s="66" t="s">
        <v>206</v>
      </c>
      <c r="N41" s="66" t="s">
        <v>206</v>
      </c>
      <c r="O41" s="66" t="s">
        <v>206</v>
      </c>
      <c r="P41" s="66" t="s">
        <v>206</v>
      </c>
      <c r="R41" s="66" t="s">
        <v>206</v>
      </c>
      <c r="S41" s="66" t="s">
        <v>206</v>
      </c>
      <c r="T41" s="66" t="s">
        <v>206</v>
      </c>
      <c r="U41" s="66" t="s">
        <v>206</v>
      </c>
      <c r="V41" s="30"/>
      <c r="W41" s="66" t="s">
        <v>206</v>
      </c>
      <c r="X41" s="66" t="s">
        <v>206</v>
      </c>
      <c r="Y41" s="66" t="s">
        <v>206</v>
      </c>
      <c r="Z41" s="66" t="s">
        <v>206</v>
      </c>
      <c r="AB41" s="66" t="s">
        <v>206</v>
      </c>
      <c r="AC41" s="66" t="s">
        <v>206</v>
      </c>
      <c r="AD41" s="66" t="s">
        <v>206</v>
      </c>
      <c r="AE41" s="66" t="s">
        <v>206</v>
      </c>
      <c r="AF41" s="30"/>
      <c r="AG41" s="66" t="s">
        <v>206</v>
      </c>
      <c r="AH41" s="66" t="s">
        <v>206</v>
      </c>
      <c r="AI41" s="66" t="s">
        <v>206</v>
      </c>
      <c r="AJ41" s="66" t="s">
        <v>206</v>
      </c>
      <c r="AL41" s="28">
        <f t="shared" si="35"/>
        <v>0.10787172011661794</v>
      </c>
      <c r="AM41" s="28">
        <f t="shared" si="35"/>
        <v>0.32676056338028192</v>
      </c>
      <c r="AN41" s="28">
        <f t="shared" si="35"/>
        <v>0.15131578947368429</v>
      </c>
      <c r="AO41" s="28">
        <f t="shared" si="35"/>
        <v>0.31725888324873086</v>
      </c>
      <c r="AP41" s="30"/>
      <c r="AQ41" s="28">
        <f t="shared" si="36"/>
        <v>0.71315789473684221</v>
      </c>
      <c r="AR41" s="28">
        <f t="shared" si="36"/>
        <v>0.69426751592356717</v>
      </c>
      <c r="AS41" s="28">
        <f t="shared" si="36"/>
        <v>-0.40571428571428569</v>
      </c>
      <c r="AT41" s="28">
        <f t="shared" si="36"/>
        <v>6.5510597302504969E-2</v>
      </c>
      <c r="AU41" s="30"/>
      <c r="AV41" s="66" t="s">
        <v>206</v>
      </c>
      <c r="AW41" s="66" t="s">
        <v>206</v>
      </c>
      <c r="AX41" s="66" t="s">
        <v>206</v>
      </c>
      <c r="AY41" s="66" t="s">
        <v>206</v>
      </c>
      <c r="BA41" s="66" t="s">
        <v>206</v>
      </c>
      <c r="BB41" s="66" t="s">
        <v>206</v>
      </c>
      <c r="BC41" s="66" t="s">
        <v>206</v>
      </c>
      <c r="BD41" s="66" t="s">
        <v>206</v>
      </c>
      <c r="BF41" s="66" t="s">
        <v>206</v>
      </c>
      <c r="BG41" s="66" t="s">
        <v>206</v>
      </c>
      <c r="BH41" s="66" t="s">
        <v>206</v>
      </c>
      <c r="BI41" s="66" t="s">
        <v>206</v>
      </c>
      <c r="BK41" s="66" t="s">
        <v>206</v>
      </c>
      <c r="BL41" s="28">
        <v>-1</v>
      </c>
      <c r="BM41" s="28">
        <v>-1</v>
      </c>
      <c r="BN41" s="28">
        <v>-1</v>
      </c>
    </row>
    <row r="42" spans="2:66" x14ac:dyDescent="0.35">
      <c r="B42" s="29" t="s">
        <v>92</v>
      </c>
      <c r="C42" s="75" t="s">
        <v>206</v>
      </c>
      <c r="D42" s="73">
        <v>-0.62857142857142889</v>
      </c>
      <c r="E42" s="73">
        <v>-0.49393728222996469</v>
      </c>
      <c r="F42" s="73">
        <v>1.6302943287867921</v>
      </c>
      <c r="H42" s="75" t="s">
        <v>206</v>
      </c>
      <c r="I42" s="73">
        <f>I20/D20-1</f>
        <v>6.278225051488481</v>
      </c>
      <c r="J42" s="73">
        <f>J20/E20-1</f>
        <v>7.9625447535114233</v>
      </c>
      <c r="K42" s="73">
        <f>K20/F20-1</f>
        <v>0.18181404657933276</v>
      </c>
      <c r="L42" s="30"/>
      <c r="M42" s="73">
        <f>M20/H20-1</f>
        <v>0.5900096737314231</v>
      </c>
      <c r="N42" s="73">
        <f>N20/I20-1</f>
        <v>-0.10765827180819565</v>
      </c>
      <c r="O42" s="73">
        <f>O20/J20-1</f>
        <v>0.25409458255231487</v>
      </c>
      <c r="P42" s="73">
        <f>P20/K20-1</f>
        <v>0.42207767214502412</v>
      </c>
      <c r="R42" s="73">
        <f>R20/M20-1</f>
        <v>-1.4302544247787607</v>
      </c>
      <c r="S42" s="73">
        <f>S20/N20-1</f>
        <v>-0.13327375461254465</v>
      </c>
      <c r="T42" s="73">
        <f>T20/O20-1</f>
        <v>-0.98826325590512587</v>
      </c>
      <c r="U42" s="73">
        <f>U20/P20-1</f>
        <v>0.10792486534766099</v>
      </c>
      <c r="V42" s="30"/>
      <c r="W42" s="73">
        <f>W20/R20-1</f>
        <v>-0.38501092685435123</v>
      </c>
      <c r="X42" s="73">
        <f>X20/S20-1</f>
        <v>0.25920505571262198</v>
      </c>
      <c r="Y42" s="73">
        <f>Y20/T20-1</f>
        <v>33.866388308976717</v>
      </c>
      <c r="Z42" s="73">
        <f>Z20/U20-1</f>
        <v>7.0454018004375563E-2</v>
      </c>
      <c r="AB42" s="73">
        <f>AB20/W20-1</f>
        <v>-3.9548494983277527</v>
      </c>
      <c r="AC42" s="73">
        <f>AC20/X20-1</f>
        <v>0.6951502984838076</v>
      </c>
      <c r="AD42" s="73">
        <f>AD20/Y20-1</f>
        <v>2.6597808514460222</v>
      </c>
      <c r="AE42" s="73">
        <f>AE20/Z20-1</f>
        <v>0.47531293859899493</v>
      </c>
      <c r="AF42" s="30"/>
      <c r="AG42" s="73">
        <f>AG20/AB20-1</f>
        <v>1.3780418788907798</v>
      </c>
      <c r="AH42" s="73">
        <f>AH20/AC20-1</f>
        <v>0.20774444877288634</v>
      </c>
      <c r="AI42" s="73">
        <f>AI20/AD20-1</f>
        <v>0.54049278492195807</v>
      </c>
      <c r="AJ42" s="73">
        <f>AJ20/AE20-1</f>
        <v>0.13810599263681911</v>
      </c>
      <c r="AL42" s="73">
        <f t="shared" si="35"/>
        <v>-0.42967634459781046</v>
      </c>
      <c r="AM42" s="73">
        <f t="shared" si="35"/>
        <v>0.54645386868282775</v>
      </c>
      <c r="AN42" s="73">
        <f t="shared" si="35"/>
        <v>0.17315575946812833</v>
      </c>
      <c r="AO42" s="73">
        <f t="shared" si="35"/>
        <v>0.2332413624378169</v>
      </c>
      <c r="AP42" s="30"/>
      <c r="AQ42" s="73">
        <f t="shared" si="36"/>
        <v>-1.7779574379303149</v>
      </c>
      <c r="AR42" s="73">
        <f t="shared" si="36"/>
        <v>0.39877024219721302</v>
      </c>
      <c r="AS42" s="73">
        <f t="shared" si="36"/>
        <v>-0.26011660118411806</v>
      </c>
      <c r="AT42" s="73">
        <f t="shared" si="36"/>
        <v>0.35050063647234686</v>
      </c>
      <c r="AU42" s="30"/>
      <c r="AV42" s="75" t="s">
        <v>206</v>
      </c>
      <c r="AW42" s="73">
        <f>AW20/AR20-1</f>
        <v>-0.18507914922043756</v>
      </c>
      <c r="AX42" s="73">
        <f>AX20/AS20-1</f>
        <v>-2.4581237993856586E-2</v>
      </c>
      <c r="AY42" s="73">
        <f>AY20/AT20-1</f>
        <v>-0.29691848176469193</v>
      </c>
      <c r="BA42" s="75" t="s">
        <v>206</v>
      </c>
      <c r="BB42" s="73">
        <v>-0.34260912843633773</v>
      </c>
      <c r="BC42" s="75">
        <v>-1.081460110386353</v>
      </c>
      <c r="BD42" s="75">
        <v>-8.8655713348848031E-2</v>
      </c>
      <c r="BF42" s="75" t="s">
        <v>206</v>
      </c>
      <c r="BG42" s="75">
        <v>0.92915673918368169</v>
      </c>
      <c r="BH42" s="75" t="s">
        <v>206</v>
      </c>
      <c r="BI42" s="75" t="s">
        <v>206</v>
      </c>
      <c r="BK42" s="75" t="s">
        <v>206</v>
      </c>
      <c r="BL42" s="73">
        <v>0.189619848447248</v>
      </c>
      <c r="BM42" s="73">
        <v>7.5647924058366067E-2</v>
      </c>
      <c r="BN42" s="73">
        <v>4.2642777006090427E-2</v>
      </c>
    </row>
    <row r="43" spans="2:66" x14ac:dyDescent="0.35">
      <c r="B43" s="31" t="s">
        <v>227</v>
      </c>
      <c r="C43" s="74">
        <v>-10.383033788528943</v>
      </c>
      <c r="D43" s="74">
        <v>-5.6720628101469748</v>
      </c>
      <c r="E43" s="74">
        <v>-2.4749205107868906</v>
      </c>
      <c r="F43" s="74">
        <v>7.4498139627155844</v>
      </c>
      <c r="H43" s="74">
        <f>(H21-C21)*100</f>
        <v>13.191499977608037</v>
      </c>
      <c r="I43" s="74">
        <f>(I21-D21)*100</f>
        <v>9.9764401259437463</v>
      </c>
      <c r="J43" s="74">
        <f>(J21-E21)*100</f>
        <v>8.2564242107166983</v>
      </c>
      <c r="K43" s="74">
        <f>(K21-F21)*100</f>
        <v>-1.8805336628964664</v>
      </c>
      <c r="L43" s="30"/>
      <c r="M43" s="74">
        <f>(M21-H21)*100</f>
        <v>1.0525233038829886</v>
      </c>
      <c r="N43" s="74">
        <f>(N21-I21)*100</f>
        <v>-3.3940451765739108</v>
      </c>
      <c r="O43" s="74">
        <f>(O21-J21)*100</f>
        <v>0.21376225364522911</v>
      </c>
      <c r="P43" s="74">
        <f>(P21-K21)*100</f>
        <v>0.58064969942936417</v>
      </c>
      <c r="R43" s="74">
        <f>(R21-M21)*100</f>
        <v>-7.0027995044837352</v>
      </c>
      <c r="S43" s="74">
        <f>(S21-N21)*100</f>
        <v>-3.5606730355063001</v>
      </c>
      <c r="T43" s="74">
        <f>(T21-O21)*100</f>
        <v>-10.161549754818026</v>
      </c>
      <c r="U43" s="74">
        <f>(U21-P21)*100</f>
        <v>1.0302153967409993</v>
      </c>
      <c r="V43" s="30"/>
      <c r="W43" s="74">
        <f>(W21-R21)*100</f>
        <v>0.5528337006825671</v>
      </c>
      <c r="X43" s="74">
        <f>(X21-S21)*100</f>
        <v>1.7364519120854467</v>
      </c>
      <c r="Y43" s="74">
        <f>(Y21-T21)*100</f>
        <v>2.978311576538951</v>
      </c>
      <c r="Z43" s="74">
        <f>(Z21-U21)*100</f>
        <v>-1.12988722132083</v>
      </c>
      <c r="AB43" s="74">
        <f>(AB21-W21)*100</f>
        <v>3.9511845698012382</v>
      </c>
      <c r="AC43" s="74">
        <f>(AC21-X21)*100</f>
        <v>3.1939397879559448</v>
      </c>
      <c r="AD43" s="74">
        <f>(AD21-Y21)*100</f>
        <v>6.7498521314883861</v>
      </c>
      <c r="AE43" s="74">
        <f>(AE21-Z21)*100</f>
        <v>2.466919813465454</v>
      </c>
      <c r="AF43" s="30"/>
      <c r="AG43" s="74">
        <f>(AG21-AB21)*100</f>
        <v>2.2852309129021369</v>
      </c>
      <c r="AH43" s="74">
        <f>(AH21-AC21)*100</f>
        <v>-0.85909460090027867</v>
      </c>
      <c r="AI43" s="74">
        <f>(AI21-AD21)*100</f>
        <v>1.3385325619003088</v>
      </c>
      <c r="AJ43" s="74">
        <f>(AJ21-AE21)*100</f>
        <v>-1.0867715271387164</v>
      </c>
      <c r="AL43" s="74">
        <f>(AL21-AG21)*100</f>
        <v>-2.5560279322031443</v>
      </c>
      <c r="AM43" s="74">
        <f>(AM21-AH21)*100</f>
        <v>1.8987508890304414</v>
      </c>
      <c r="AN43" s="74">
        <f>(AN21-AI21)*100</f>
        <v>-1.1874982447391214</v>
      </c>
      <c r="AO43" s="74">
        <f>(AO21-AJ21)*100</f>
        <v>-0.9715861037862733</v>
      </c>
      <c r="AP43" s="30"/>
      <c r="AQ43" s="74">
        <f>(AQ21-AL21)*100</f>
        <v>-4.1317062269055391</v>
      </c>
      <c r="AR43" s="74">
        <f>(AR21-AM21)*100</f>
        <v>2.0522969451376327</v>
      </c>
      <c r="AS43" s="74">
        <f>(AS21-AN21)*100</f>
        <v>-3.352261504802899</v>
      </c>
      <c r="AT43" s="74">
        <f>(AT21-AO21)*100</f>
        <v>3.1210282237308511</v>
      </c>
      <c r="AU43" s="30"/>
      <c r="AV43" s="74">
        <f>(AV21-AQ21)*100</f>
        <v>-2.1456517359255605</v>
      </c>
      <c r="AW43" s="74">
        <f>(AW21-AR21)*100</f>
        <v>-3.5663941619487853</v>
      </c>
      <c r="AX43" s="74">
        <f>(AX21-AS21)*100</f>
        <v>-0.30233105331676086</v>
      </c>
      <c r="AY43" s="74">
        <f>(AY21-AT21)*100</f>
        <v>-6.5038196417227985</v>
      </c>
      <c r="BA43" s="74">
        <v>-1.8581759643677169</v>
      </c>
      <c r="BB43" s="74">
        <v>-4.6028112248102602</v>
      </c>
      <c r="BC43" s="74">
        <v>-6.7557734128965219</v>
      </c>
      <c r="BD43" s="74">
        <v>-2.4673622424221389</v>
      </c>
      <c r="BF43" s="74">
        <v>-3.0082979439962272</v>
      </c>
      <c r="BG43" s="74">
        <v>4.18180542349352</v>
      </c>
      <c r="BH43" s="74">
        <f>(BH21-BC21)*100</f>
        <v>5.1317683185207734</v>
      </c>
      <c r="BI43" s="74">
        <v>5.4641952493383066</v>
      </c>
      <c r="BK43" s="74">
        <v>1.9609049877087072</v>
      </c>
      <c r="BL43" s="74">
        <v>-0.10369082357687409</v>
      </c>
      <c r="BM43" s="74">
        <v>-0.21603286647300102</v>
      </c>
      <c r="BN43" s="74">
        <v>-0.77641330083604299</v>
      </c>
    </row>
    <row r="44" spans="2:66" x14ac:dyDescent="0.35">
      <c r="B44" s="31"/>
    </row>
    <row r="45" spans="2:66" x14ac:dyDescent="0.35">
      <c r="B45" s="31"/>
      <c r="C45" s="41" t="s">
        <v>35</v>
      </c>
      <c r="D45" s="41" t="s">
        <v>36</v>
      </c>
      <c r="E45" s="41" t="s">
        <v>37</v>
      </c>
      <c r="F45" s="41" t="s">
        <v>38</v>
      </c>
      <c r="G45" s="41"/>
      <c r="H45" s="41" t="s">
        <v>39</v>
      </c>
      <c r="I45" s="41" t="s">
        <v>40</v>
      </c>
      <c r="J45" s="41" t="s">
        <v>41</v>
      </c>
      <c r="K45" s="41" t="s">
        <v>42</v>
      </c>
      <c r="M45" s="41" t="s">
        <v>43</v>
      </c>
      <c r="N45" s="41" t="s">
        <v>44</v>
      </c>
      <c r="O45" s="41" t="s">
        <v>45</v>
      </c>
      <c r="P45" s="41" t="s">
        <v>46</v>
      </c>
      <c r="Q45" s="40"/>
      <c r="R45" s="41" t="s">
        <v>47</v>
      </c>
      <c r="S45" s="41" t="s">
        <v>48</v>
      </c>
      <c r="T45" s="41" t="s">
        <v>49</v>
      </c>
      <c r="U45" s="41" t="s">
        <v>50</v>
      </c>
      <c r="V45" s="40"/>
      <c r="W45" s="41" t="s">
        <v>51</v>
      </c>
      <c r="X45" s="41" t="s">
        <v>52</v>
      </c>
      <c r="Y45" s="41" t="s">
        <v>53</v>
      </c>
      <c r="Z45" s="41" t="s">
        <v>54</v>
      </c>
      <c r="AB45" s="41" t="s">
        <v>55</v>
      </c>
      <c r="AC45" s="41" t="s">
        <v>58</v>
      </c>
      <c r="AD45" s="41" t="s">
        <v>59</v>
      </c>
      <c r="AE45" s="41" t="s">
        <v>60</v>
      </c>
      <c r="AF45" s="40"/>
      <c r="AG45" s="41" t="s">
        <v>61</v>
      </c>
      <c r="AH45" s="41" t="s">
        <v>56</v>
      </c>
      <c r="AI45" s="41" t="s">
        <v>62</v>
      </c>
      <c r="AJ45" s="41" t="s">
        <v>63</v>
      </c>
      <c r="AK45" s="40"/>
      <c r="AL45" s="41" t="s">
        <v>64</v>
      </c>
      <c r="AM45" s="41" t="s">
        <v>65</v>
      </c>
      <c r="AN45" s="41" t="s">
        <v>57</v>
      </c>
      <c r="AO45" s="41" t="s">
        <v>66</v>
      </c>
      <c r="AQ45" s="41" t="s">
        <v>67</v>
      </c>
      <c r="AR45" s="41" t="s">
        <v>68</v>
      </c>
      <c r="AS45" s="41" t="s">
        <v>69</v>
      </c>
      <c r="AT45" s="41" t="s">
        <v>70</v>
      </c>
      <c r="AU45" s="40"/>
      <c r="AV45" s="41" t="s">
        <v>71</v>
      </c>
      <c r="AW45" s="41" t="s">
        <v>72</v>
      </c>
      <c r="AX45" s="41" t="s">
        <v>73</v>
      </c>
      <c r="AY45" s="41" t="s">
        <v>74</v>
      </c>
      <c r="BA45" s="41" t="s">
        <v>249</v>
      </c>
      <c r="BB45" s="41" t="s">
        <v>252</v>
      </c>
      <c r="BC45" s="41" t="s">
        <v>253</v>
      </c>
      <c r="BD45" s="41" t="s">
        <v>254</v>
      </c>
      <c r="BF45" s="159" t="s">
        <v>258</v>
      </c>
      <c r="BG45" s="159" t="s">
        <v>259</v>
      </c>
      <c r="BH45" s="159" t="s">
        <v>263</v>
      </c>
      <c r="BI45" s="183" t="s">
        <v>271</v>
      </c>
      <c r="BK45" s="159" t="s">
        <v>274</v>
      </c>
      <c r="BL45" s="159" t="s">
        <v>277</v>
      </c>
      <c r="BM45" s="159" t="s">
        <v>279</v>
      </c>
      <c r="BN45" s="183" t="s">
        <v>283</v>
      </c>
    </row>
    <row r="46" spans="2:66" x14ac:dyDescent="0.35">
      <c r="B46" s="4" t="s">
        <v>96</v>
      </c>
      <c r="C46" s="4"/>
      <c r="D46" s="4"/>
      <c r="E46" s="4"/>
      <c r="F46" s="4"/>
      <c r="G46" s="1"/>
      <c r="H46" s="4"/>
      <c r="I46" s="4"/>
      <c r="J46" s="4"/>
      <c r="K46" s="4"/>
      <c r="L46" s="1"/>
      <c r="M46" s="4"/>
      <c r="N46" s="4"/>
      <c r="O46" s="4"/>
      <c r="P46" s="4"/>
      <c r="R46" s="4"/>
      <c r="S46" s="4"/>
      <c r="T46" s="4"/>
      <c r="U46" s="4"/>
      <c r="W46" s="4"/>
      <c r="X46" s="4"/>
      <c r="Y46" s="4"/>
      <c r="Z46" s="4"/>
      <c r="AB46" s="4"/>
      <c r="AC46" s="4"/>
      <c r="AD46" s="4"/>
      <c r="AE46" s="4"/>
      <c r="AG46" s="4"/>
      <c r="AH46" s="4"/>
      <c r="AI46" s="4"/>
      <c r="AJ46" s="4"/>
      <c r="AL46" s="4"/>
      <c r="AM46" s="4"/>
      <c r="AN46" s="4"/>
      <c r="AO46" s="4"/>
      <c r="AQ46" s="4"/>
      <c r="AR46" s="4"/>
      <c r="AS46" s="4"/>
      <c r="AT46" s="4"/>
      <c r="AV46" s="4"/>
      <c r="AW46" s="4"/>
      <c r="AX46" s="4"/>
      <c r="AY46" s="4"/>
      <c r="BA46" s="4"/>
      <c r="BB46" s="4"/>
      <c r="BC46" s="4"/>
      <c r="BD46" s="4"/>
      <c r="BF46" s="4"/>
      <c r="BG46" s="4"/>
      <c r="BH46" s="4"/>
      <c r="BI46" s="4"/>
      <c r="BK46" s="4"/>
      <c r="BL46" s="4"/>
      <c r="BM46" s="4"/>
      <c r="BN46" s="4"/>
    </row>
    <row r="47" spans="2:66" x14ac:dyDescent="0.35">
      <c r="B47" s="29" t="s">
        <v>75</v>
      </c>
      <c r="C47" s="71">
        <v>152.63999999999999</v>
      </c>
      <c r="D47" s="71">
        <v>324.74200000000002</v>
      </c>
      <c r="E47" s="71">
        <v>528.02</v>
      </c>
      <c r="F47" s="71">
        <v>815.13499999999999</v>
      </c>
      <c r="G47" s="72"/>
      <c r="H47" s="71">
        <v>266.26799999999997</v>
      </c>
      <c r="I47" s="71">
        <v>563.46600000000001</v>
      </c>
      <c r="J47" s="71">
        <v>887.51400000000001</v>
      </c>
      <c r="K47" s="71">
        <v>1274.3320000000001</v>
      </c>
      <c r="M47" s="71">
        <v>339.65600000000001</v>
      </c>
      <c r="N47" s="71">
        <v>697.78899999999999</v>
      </c>
      <c r="O47" s="71">
        <v>1095.7059999999999</v>
      </c>
      <c r="P47" s="71">
        <v>1622.999</v>
      </c>
      <c r="Q47" s="72"/>
      <c r="R47" s="71">
        <v>463.1</v>
      </c>
      <c r="S47" s="71">
        <v>953.94799999999998</v>
      </c>
      <c r="T47" s="71">
        <v>1458.9</v>
      </c>
      <c r="U47" s="71">
        <v>2003.095</v>
      </c>
      <c r="W47" s="71">
        <v>424.51499999999999</v>
      </c>
      <c r="X47" s="71">
        <v>906.07299999999998</v>
      </c>
      <c r="Y47" s="71">
        <v>1449.518</v>
      </c>
      <c r="Z47" s="71">
        <v>2079.3580000000002</v>
      </c>
      <c r="AA47" s="30"/>
      <c r="AB47" s="71">
        <v>500.52199999999999</v>
      </c>
      <c r="AC47" s="71">
        <v>1081.002</v>
      </c>
      <c r="AD47" s="71">
        <v>1703.2339999999999</v>
      </c>
      <c r="AE47" s="71">
        <v>2492.5100000000002</v>
      </c>
      <c r="AG47" s="71">
        <v>657.91399999999999</v>
      </c>
      <c r="AH47" s="71">
        <v>1418.0540000000001</v>
      </c>
      <c r="AI47" s="71">
        <v>2261.6460000000002</v>
      </c>
      <c r="AJ47" s="71">
        <v>3223.7550000000001</v>
      </c>
      <c r="AK47" s="72"/>
      <c r="AL47" s="71">
        <v>750.82600000000002</v>
      </c>
      <c r="AM47" s="71">
        <v>1741.809</v>
      </c>
      <c r="AN47" s="71">
        <v>2849.3020000000001</v>
      </c>
      <c r="AO47" s="71">
        <v>4116.3019999999997</v>
      </c>
      <c r="AQ47" s="71">
        <v>945.03300000000002</v>
      </c>
      <c r="AR47" s="71">
        <v>2130.1080000000002</v>
      </c>
      <c r="AS47" s="71">
        <v>3364.35</v>
      </c>
      <c r="AT47" s="71">
        <v>4769.2879999999996</v>
      </c>
      <c r="AU47" s="30"/>
      <c r="AV47" s="71">
        <v>1002.577</v>
      </c>
      <c r="AW47" s="71">
        <v>2293.8270000000002</v>
      </c>
      <c r="AX47" s="71">
        <v>3555.326</v>
      </c>
      <c r="AY47" s="71">
        <v>5130.3530000000001</v>
      </c>
      <c r="BA47" s="71">
        <v>1174.8309999999999</v>
      </c>
      <c r="BB47" s="71">
        <v>2677.2429999999999</v>
      </c>
      <c r="BC47" s="71">
        <v>4165.643</v>
      </c>
      <c r="BD47" s="71">
        <v>6019.0460000000003</v>
      </c>
      <c r="BF47" s="71">
        <v>1362.3150000000001</v>
      </c>
      <c r="BG47" s="71">
        <v>3067.748</v>
      </c>
      <c r="BH47" s="71">
        <v>4880.5200000000004</v>
      </c>
      <c r="BI47" s="71">
        <v>7029.4250000000002</v>
      </c>
      <c r="BK47" s="71">
        <v>1580.3520000000001</v>
      </c>
      <c r="BL47" s="71">
        <v>3630.0879999999997</v>
      </c>
      <c r="BM47" s="71">
        <v>5674.0320000000002</v>
      </c>
      <c r="BN47" s="71">
        <v>8046.7560000000003</v>
      </c>
    </row>
    <row r="48" spans="2:66" x14ac:dyDescent="0.35">
      <c r="B48" s="30" t="s">
        <v>76</v>
      </c>
      <c r="C48" s="72">
        <v>79.673000000000002</v>
      </c>
      <c r="D48" s="72">
        <v>155.52199999999999</v>
      </c>
      <c r="E48" s="72">
        <v>253.90600000000001</v>
      </c>
      <c r="F48" s="72">
        <v>368.47800000000001</v>
      </c>
      <c r="G48" s="72"/>
      <c r="H48" s="72">
        <v>129.98699999999999</v>
      </c>
      <c r="I48" s="72">
        <v>241.809</v>
      </c>
      <c r="J48" s="72">
        <v>384.81900000000002</v>
      </c>
      <c r="K48" s="72">
        <v>521.36199999999997</v>
      </c>
      <c r="M48" s="72">
        <v>153.643</v>
      </c>
      <c r="N48" s="72">
        <v>283.98200000000003</v>
      </c>
      <c r="O48" s="72">
        <v>461.62099999999998</v>
      </c>
      <c r="P48" s="72">
        <v>657.96900000000005</v>
      </c>
      <c r="Q48" s="72"/>
      <c r="R48" s="72">
        <v>244.46700000000001</v>
      </c>
      <c r="S48" s="72">
        <v>477.15100000000001</v>
      </c>
      <c r="T48" s="72">
        <v>756.66</v>
      </c>
      <c r="U48" s="72">
        <v>945.22299999999996</v>
      </c>
      <c r="W48" s="72">
        <v>201.82599999999999</v>
      </c>
      <c r="X48" s="72">
        <v>415.34199999999998</v>
      </c>
      <c r="Y48" s="72">
        <v>687.18600000000004</v>
      </c>
      <c r="Z48" s="72">
        <v>946.14400000000001</v>
      </c>
      <c r="AA48" s="30"/>
      <c r="AB48" s="72">
        <v>250.958</v>
      </c>
      <c r="AC48" s="72">
        <v>481.07400000000001</v>
      </c>
      <c r="AD48" s="72">
        <v>754.78200000000004</v>
      </c>
      <c r="AE48" s="72">
        <v>1068.7739999999999</v>
      </c>
      <c r="AG48" s="72">
        <v>315.43799999999999</v>
      </c>
      <c r="AH48" s="72">
        <v>635.59</v>
      </c>
      <c r="AI48" s="72">
        <v>1012.996</v>
      </c>
      <c r="AJ48" s="72">
        <v>1396.69</v>
      </c>
      <c r="AK48" s="72"/>
      <c r="AL48" s="72">
        <v>332.04300000000001</v>
      </c>
      <c r="AM48" s="72">
        <v>736.17399999999998</v>
      </c>
      <c r="AN48" s="72">
        <v>1207.3109999999999</v>
      </c>
      <c r="AO48" s="72">
        <v>1707.1510000000001</v>
      </c>
      <c r="AQ48" s="72">
        <v>407.46</v>
      </c>
      <c r="AR48" s="72">
        <v>866.32399999999996</v>
      </c>
      <c r="AS48" s="72">
        <v>1400.951</v>
      </c>
      <c r="AT48" s="72">
        <v>1976.788</v>
      </c>
      <c r="AU48" s="30"/>
      <c r="AV48" s="72">
        <v>459.13499999999999</v>
      </c>
      <c r="AW48" s="72">
        <v>1076.999</v>
      </c>
      <c r="AX48" s="72">
        <v>1675.2739999999999</v>
      </c>
      <c r="AY48" s="72">
        <v>2387.5239999999999</v>
      </c>
      <c r="BA48" s="72">
        <v>633.05999999999995</v>
      </c>
      <c r="BB48" s="72">
        <v>1385.7550000000001</v>
      </c>
      <c r="BC48" s="72">
        <v>2173.5230000000001</v>
      </c>
      <c r="BD48" s="72">
        <v>3085.2359999999999</v>
      </c>
      <c r="BF48" s="72">
        <v>741.70500000000004</v>
      </c>
      <c r="BG48" s="72">
        <v>1476.1980000000001</v>
      </c>
      <c r="BH48" s="72">
        <v>2400.3850000000002</v>
      </c>
      <c r="BI48" s="160">
        <v>3302.3119999999999</v>
      </c>
      <c r="BK48" s="72">
        <v>867.51900000000001</v>
      </c>
      <c r="BL48" s="72">
        <v>1692.8009999999999</v>
      </c>
      <c r="BM48" s="72">
        <v>2693.3780000000002</v>
      </c>
      <c r="BN48" s="72">
        <v>3645.4969999999998</v>
      </c>
    </row>
    <row r="49" spans="2:66" x14ac:dyDescent="0.35">
      <c r="B49" s="30" t="s">
        <v>77</v>
      </c>
      <c r="C49" s="72">
        <v>72.966999999999999</v>
      </c>
      <c r="D49" s="72">
        <v>169.22</v>
      </c>
      <c r="E49" s="72">
        <v>274.11399999999998</v>
      </c>
      <c r="F49" s="72">
        <v>446.65699999999998</v>
      </c>
      <c r="G49" s="72"/>
      <c r="H49" s="72">
        <v>136.28100000000001</v>
      </c>
      <c r="I49" s="72">
        <v>321.65699999999998</v>
      </c>
      <c r="J49" s="72">
        <v>502.69499999999999</v>
      </c>
      <c r="K49" s="72">
        <v>752.97000000000014</v>
      </c>
      <c r="M49" s="72">
        <v>186.01300000000001</v>
      </c>
      <c r="N49" s="72">
        <v>413.80700000000002</v>
      </c>
      <c r="O49" s="72">
        <v>634.08500000000004</v>
      </c>
      <c r="P49" s="72">
        <v>965.03</v>
      </c>
      <c r="Q49" s="72"/>
      <c r="R49" s="72">
        <v>218.63300000000001</v>
      </c>
      <c r="S49" s="72">
        <v>476.79700000000003</v>
      </c>
      <c r="T49" s="72">
        <v>702.24</v>
      </c>
      <c r="U49" s="72">
        <v>1057.8720000000001</v>
      </c>
      <c r="W49" s="72">
        <v>222.68899999999999</v>
      </c>
      <c r="X49" s="72">
        <v>490.73099999999999</v>
      </c>
      <c r="Y49" s="72">
        <v>762.33199999999999</v>
      </c>
      <c r="Z49" s="72">
        <v>1133.2140000000002</v>
      </c>
      <c r="AA49" s="30"/>
      <c r="AB49" s="72">
        <v>249.56399999999999</v>
      </c>
      <c r="AC49" s="72">
        <v>599.928</v>
      </c>
      <c r="AD49" s="72">
        <v>948.452</v>
      </c>
      <c r="AE49" s="72">
        <v>1423.7360000000003</v>
      </c>
      <c r="AG49" s="72">
        <v>342.476</v>
      </c>
      <c r="AH49" s="72">
        <v>782.46400000000006</v>
      </c>
      <c r="AI49" s="72">
        <v>1248.6500000000001</v>
      </c>
      <c r="AJ49" s="72">
        <v>1827.0650000000001</v>
      </c>
      <c r="AK49" s="72"/>
      <c r="AL49" s="72">
        <v>418.78300000000002</v>
      </c>
      <c r="AM49" s="72">
        <v>1005.635</v>
      </c>
      <c r="AN49" s="72">
        <v>1641.991</v>
      </c>
      <c r="AO49" s="72">
        <v>2409.1509999999998</v>
      </c>
      <c r="AQ49" s="72">
        <v>537.57299999999998</v>
      </c>
      <c r="AR49" s="72">
        <v>1263.7840000000001</v>
      </c>
      <c r="AS49" s="72">
        <v>1963.3989999999999</v>
      </c>
      <c r="AT49" s="72">
        <v>2792.5</v>
      </c>
      <c r="AU49" s="30"/>
      <c r="AV49" s="72">
        <v>543.44200000000001</v>
      </c>
      <c r="AW49" s="72">
        <v>1216.828</v>
      </c>
      <c r="AX49" s="72">
        <v>1880.0519999999999</v>
      </c>
      <c r="AY49" s="72">
        <v>2742.8290000000002</v>
      </c>
      <c r="BA49" s="72">
        <v>541.77099999999996</v>
      </c>
      <c r="BB49" s="72">
        <v>1291.4879999999998</v>
      </c>
      <c r="BC49" s="72">
        <v>1992.12</v>
      </c>
      <c r="BD49" s="72">
        <v>2933.81</v>
      </c>
      <c r="BF49" s="72">
        <v>620.61</v>
      </c>
      <c r="BG49" s="72">
        <v>1591.5500000000002</v>
      </c>
      <c r="BH49" s="72">
        <v>2480.1350000000002</v>
      </c>
      <c r="BI49" s="160">
        <v>3727.1129999999998</v>
      </c>
      <c r="BK49" s="72">
        <v>712.83299999999997</v>
      </c>
      <c r="BL49" s="72">
        <v>1937.2869999999998</v>
      </c>
      <c r="BM49" s="72">
        <v>2980.654</v>
      </c>
      <c r="BN49" s="72">
        <v>4401.259</v>
      </c>
    </row>
    <row r="50" spans="2:66" x14ac:dyDescent="0.35">
      <c r="B50" s="31" t="s">
        <v>78</v>
      </c>
      <c r="C50" s="26">
        <v>0.47803328092243191</v>
      </c>
      <c r="D50" s="26">
        <v>0.52109058883667647</v>
      </c>
      <c r="E50" s="26">
        <v>0.51913563880156055</v>
      </c>
      <c r="F50" s="26">
        <v>0.54795463328160365</v>
      </c>
      <c r="G50" s="72"/>
      <c r="H50" s="26">
        <v>0.5118189192843301</v>
      </c>
      <c r="I50" s="26">
        <v>0.57085431951528576</v>
      </c>
      <c r="J50" s="26">
        <v>0.56640796652221825</v>
      </c>
      <c r="K50" s="26">
        <v>0.59087427766076661</v>
      </c>
      <c r="M50" s="26">
        <v>0.54765115293120104</v>
      </c>
      <c r="N50" s="26">
        <v>0.59302597203452623</v>
      </c>
      <c r="O50" s="26">
        <v>0.5786999432329476</v>
      </c>
      <c r="P50" s="26">
        <v>0.59459679272753707</v>
      </c>
      <c r="Q50" s="72"/>
      <c r="R50" s="26">
        <v>0.47210753616929391</v>
      </c>
      <c r="S50" s="26">
        <v>0.4998144552952572</v>
      </c>
      <c r="T50" s="26">
        <v>0.48134896154637052</v>
      </c>
      <c r="U50" s="26">
        <v>0.52811873625564443</v>
      </c>
      <c r="W50" s="26">
        <v>0.52457274772387308</v>
      </c>
      <c r="X50" s="26">
        <v>0.54160205634645331</v>
      </c>
      <c r="Y50" s="26">
        <v>0.52592103030110693</v>
      </c>
      <c r="Z50" s="26">
        <v>0.54498263406301373</v>
      </c>
      <c r="AA50" s="30"/>
      <c r="AB50" s="26">
        <v>0.49860745381821375</v>
      </c>
      <c r="AC50" s="26">
        <v>0.55497399634783284</v>
      </c>
      <c r="AD50" s="26">
        <v>0.55685360907544124</v>
      </c>
      <c r="AE50" s="26">
        <v>0.57120573237419314</v>
      </c>
      <c r="AG50" s="26">
        <v>0.52054827834641004</v>
      </c>
      <c r="AH50" s="26">
        <v>0.551787167484454</v>
      </c>
      <c r="AI50" s="26">
        <v>0.5520978968415039</v>
      </c>
      <c r="AJ50" s="26">
        <v>0.56675057502818915</v>
      </c>
      <c r="AK50" s="72"/>
      <c r="AL50" s="26">
        <v>0.55776305029394291</v>
      </c>
      <c r="AM50" s="26">
        <v>0.57735090357209085</v>
      </c>
      <c r="AN50" s="26">
        <v>0.57627833062272793</v>
      </c>
      <c r="AO50" s="26">
        <v>0.58527071142982223</v>
      </c>
      <c r="AQ50" s="26">
        <v>0.56884045319052345</v>
      </c>
      <c r="AR50" s="26">
        <v>0.59329573899539367</v>
      </c>
      <c r="AS50" s="26">
        <v>0.58358940062716425</v>
      </c>
      <c r="AT50" s="26">
        <v>0.58551716734237902</v>
      </c>
      <c r="AU50" s="30"/>
      <c r="AV50" s="26">
        <v>0.54204514964935357</v>
      </c>
      <c r="AW50" s="26">
        <v>0.53047941278919464</v>
      </c>
      <c r="AX50" s="26">
        <v>0.52879876557030214</v>
      </c>
      <c r="AY50" s="26">
        <v>0.53462773419294929</v>
      </c>
      <c r="BA50" s="26">
        <v>0.46114802895054691</v>
      </c>
      <c r="BB50" s="26">
        <v>0.48239476207426812</v>
      </c>
      <c r="BC50" s="26">
        <v>0.47822629063508321</v>
      </c>
      <c r="BD50" s="26">
        <v>0.48742109629997843</v>
      </c>
      <c r="BF50" s="26">
        <v>0.45555543321478514</v>
      </c>
      <c r="BG50" s="26">
        <v>0.5188007619921845</v>
      </c>
      <c r="BH50" s="26">
        <v>0.50817023595846345</v>
      </c>
      <c r="BI50" s="26">
        <v>0.53021591381940913</v>
      </c>
      <c r="BK50" s="26">
        <v>0.45105963734661642</v>
      </c>
      <c r="BL50" s="26">
        <v>0.53367494121354631</v>
      </c>
      <c r="BM50" s="26">
        <v>0.5253149788369188</v>
      </c>
      <c r="BN50" s="26">
        <v>0.54696066340274263</v>
      </c>
    </row>
    <row r="51" spans="2:66" x14ac:dyDescent="0.35">
      <c r="B51" s="30" t="s">
        <v>79</v>
      </c>
      <c r="C51" s="72">
        <v>75.147999999999996</v>
      </c>
      <c r="D51" s="72">
        <v>155.66</v>
      </c>
      <c r="E51" s="72">
        <v>240.06800000000001</v>
      </c>
      <c r="F51" s="72">
        <v>342.07400000000001</v>
      </c>
      <c r="G51" s="72"/>
      <c r="H51" s="72">
        <v>105.708</v>
      </c>
      <c r="I51" s="72">
        <v>222.21899999999999</v>
      </c>
      <c r="J51" s="72">
        <v>347.03399999999999</v>
      </c>
      <c r="K51" s="72">
        <v>497.61</v>
      </c>
      <c r="M51" s="72">
        <v>133.53899999999999</v>
      </c>
      <c r="N51" s="72">
        <v>292.46800000000002</v>
      </c>
      <c r="O51" s="72">
        <v>441.53699999999998</v>
      </c>
      <c r="P51" s="72">
        <v>637.43700000000001</v>
      </c>
      <c r="Q51" s="72"/>
      <c r="R51" s="72">
        <v>194.16900000000001</v>
      </c>
      <c r="S51" s="72">
        <v>388.15199999999999</v>
      </c>
      <c r="T51" s="72">
        <v>571.26099999999997</v>
      </c>
      <c r="U51" s="72">
        <v>772.64700000000005</v>
      </c>
      <c r="W51" s="72">
        <v>190.523</v>
      </c>
      <c r="X51" s="72">
        <v>394.42399999999998</v>
      </c>
      <c r="Y51" s="72">
        <v>606.50800000000004</v>
      </c>
      <c r="Z51" s="72">
        <v>837.25800000000004</v>
      </c>
      <c r="AA51" s="30"/>
      <c r="AB51" s="72">
        <v>212.05</v>
      </c>
      <c r="AC51" s="72">
        <v>443.51499999999999</v>
      </c>
      <c r="AD51" s="72">
        <v>682.495</v>
      </c>
      <c r="AE51" s="72">
        <v>967.91</v>
      </c>
      <c r="AG51" s="72">
        <v>269.87799999999999</v>
      </c>
      <c r="AH51" s="72">
        <v>561.28</v>
      </c>
      <c r="AI51" s="72">
        <v>880.12300000000005</v>
      </c>
      <c r="AJ51" s="72">
        <v>1228.471</v>
      </c>
      <c r="AK51" s="72"/>
      <c r="AL51" s="72">
        <v>348.03800000000001</v>
      </c>
      <c r="AM51" s="72">
        <v>726.63499999999999</v>
      </c>
      <c r="AN51" s="72">
        <v>1146.856</v>
      </c>
      <c r="AO51" s="72">
        <v>1604.796</v>
      </c>
      <c r="AQ51" s="72">
        <v>438.19299999999998</v>
      </c>
      <c r="AR51" s="72">
        <v>921.84699999999998</v>
      </c>
      <c r="AS51" s="72">
        <v>1440.066</v>
      </c>
      <c r="AT51" s="72">
        <v>1942.9369999999999</v>
      </c>
      <c r="AU51" s="30"/>
      <c r="AV51" s="72">
        <v>458.13</v>
      </c>
      <c r="AW51" s="72">
        <v>950.19899999999996</v>
      </c>
      <c r="AX51" s="72">
        <v>1455.088</v>
      </c>
      <c r="AY51" s="72">
        <v>2012.42</v>
      </c>
      <c r="BA51" s="72">
        <v>547.05700000000002</v>
      </c>
      <c r="BB51" s="72">
        <v>1149.117</v>
      </c>
      <c r="BC51" s="72">
        <v>1765.549</v>
      </c>
      <c r="BD51" s="72">
        <v>2405.0070000000001</v>
      </c>
      <c r="BF51" s="72">
        <v>660.125</v>
      </c>
      <c r="BG51" s="72">
        <v>1321.7950000000001</v>
      </c>
      <c r="BH51" s="72">
        <v>2017.117</v>
      </c>
      <c r="BI51" s="72">
        <v>2751.848</v>
      </c>
      <c r="BK51" s="72">
        <v>701.99300000000005</v>
      </c>
      <c r="BL51" s="72">
        <v>1459.1590000000001</v>
      </c>
      <c r="BM51" s="72">
        <v>2236.0439999999999</v>
      </c>
      <c r="BN51" s="72">
        <v>3023.6089999999999</v>
      </c>
    </row>
    <row r="52" spans="2:66" x14ac:dyDescent="0.35">
      <c r="B52" s="30" t="s">
        <v>80</v>
      </c>
      <c r="C52" s="72">
        <v>11.428000000000001</v>
      </c>
      <c r="D52" s="72">
        <v>22.721</v>
      </c>
      <c r="E52" s="72">
        <v>35.185000000000002</v>
      </c>
      <c r="F52" s="72">
        <v>49.424999999999997</v>
      </c>
      <c r="G52" s="72"/>
      <c r="H52" s="72">
        <v>13.932</v>
      </c>
      <c r="I52" s="72">
        <v>28.738</v>
      </c>
      <c r="J52" s="72">
        <v>44.673000000000002</v>
      </c>
      <c r="K52" s="72">
        <v>69.867000000000004</v>
      </c>
      <c r="M52" s="72">
        <v>24.099</v>
      </c>
      <c r="N52" s="72">
        <v>43.823999999999998</v>
      </c>
      <c r="O52" s="72">
        <v>63.597999999999999</v>
      </c>
      <c r="P52" s="72">
        <v>93.248000000000005</v>
      </c>
      <c r="Q52" s="72"/>
      <c r="R52" s="72">
        <v>24.3</v>
      </c>
      <c r="S52" s="72">
        <v>47.042000000000002</v>
      </c>
      <c r="T52" s="72">
        <v>68.433000000000007</v>
      </c>
      <c r="U52" s="72">
        <v>89.896000000000001</v>
      </c>
      <c r="W52" s="72">
        <v>22.512</v>
      </c>
      <c r="X52" s="72">
        <v>44.73</v>
      </c>
      <c r="Y52" s="72">
        <v>67.662999999999997</v>
      </c>
      <c r="Z52" s="72">
        <v>91.114000000000004</v>
      </c>
      <c r="AA52" s="30"/>
      <c r="AB52" s="72">
        <v>25.26</v>
      </c>
      <c r="AC52" s="72">
        <v>51.325000000000003</v>
      </c>
      <c r="AD52" s="72">
        <v>77.543999999999997</v>
      </c>
      <c r="AE52" s="72">
        <v>102.34699999999999</v>
      </c>
      <c r="AG52" s="72">
        <v>30.484999999999999</v>
      </c>
      <c r="AH52" s="72">
        <v>61.27</v>
      </c>
      <c r="AI52" s="72">
        <v>93.366</v>
      </c>
      <c r="AJ52" s="72">
        <v>132.285</v>
      </c>
      <c r="AK52" s="72"/>
      <c r="AL52" s="72">
        <v>38.247999999999998</v>
      </c>
      <c r="AM52" s="72">
        <v>78.393000000000001</v>
      </c>
      <c r="AN52" s="72">
        <v>117.119</v>
      </c>
      <c r="AO52" s="72">
        <v>154.40899999999999</v>
      </c>
      <c r="AQ52" s="72">
        <v>42.460999999999999</v>
      </c>
      <c r="AR52" s="72">
        <v>91.963999999999999</v>
      </c>
      <c r="AS52" s="72">
        <v>132.101</v>
      </c>
      <c r="AT52" s="72">
        <v>205.411</v>
      </c>
      <c r="AU52" s="30"/>
      <c r="AV52" s="72">
        <v>54.335999999999999</v>
      </c>
      <c r="AW52" s="72">
        <v>85.768000000000001</v>
      </c>
      <c r="AX52" s="72">
        <v>127.66</v>
      </c>
      <c r="AY52" s="72">
        <v>179.24700000000001</v>
      </c>
      <c r="BA52" s="72">
        <v>48.231999999999999</v>
      </c>
      <c r="BB52" s="72">
        <v>97.867999999999995</v>
      </c>
      <c r="BC52" s="72">
        <v>143.661</v>
      </c>
      <c r="BD52" s="72">
        <v>203.79900000000001</v>
      </c>
      <c r="BF52" s="72">
        <v>59.094999999999999</v>
      </c>
      <c r="BG52" s="72">
        <v>141.24700000000001</v>
      </c>
      <c r="BH52" s="72">
        <v>220.94399999999999</v>
      </c>
      <c r="BI52" s="72">
        <v>348.09100000000001</v>
      </c>
      <c r="BK52" s="72">
        <v>118.462</v>
      </c>
      <c r="BL52" s="72">
        <v>252.94499999999999</v>
      </c>
      <c r="BM52" s="72">
        <v>374.81200000000001</v>
      </c>
      <c r="BN52" s="72">
        <v>508.56400000000002</v>
      </c>
    </row>
    <row r="53" spans="2:66" x14ac:dyDescent="0.35">
      <c r="B53" s="30" t="s">
        <v>81</v>
      </c>
      <c r="C53" s="72">
        <v>-13.608999999999998</v>
      </c>
      <c r="D53" s="72">
        <v>-9.1609999999999978</v>
      </c>
      <c r="E53" s="72">
        <v>-1.1390000000000384</v>
      </c>
      <c r="F53" s="72">
        <v>55.157999999999973</v>
      </c>
      <c r="G53" s="72"/>
      <c r="H53" s="72">
        <v>16.641000000000005</v>
      </c>
      <c r="I53" s="72">
        <v>70.699999999999989</v>
      </c>
      <c r="J53" s="72">
        <v>110.988</v>
      </c>
      <c r="K53" s="72">
        <v>185.49300000000011</v>
      </c>
      <c r="M53" s="72">
        <v>28.375000000000018</v>
      </c>
      <c r="N53" s="72">
        <v>77.515000000000001</v>
      </c>
      <c r="O53" s="72">
        <v>128.95000000000005</v>
      </c>
      <c r="P53" s="72">
        <v>234.34499999999997</v>
      </c>
      <c r="Q53" s="72"/>
      <c r="R53" s="72">
        <v>0.16399999999999793</v>
      </c>
      <c r="S53" s="72">
        <v>41.603000000000037</v>
      </c>
      <c r="T53" s="72">
        <v>62.546000000000035</v>
      </c>
      <c r="U53" s="72">
        <v>195.32900000000001</v>
      </c>
      <c r="W53" s="72">
        <v>9.6539999999999964</v>
      </c>
      <c r="X53" s="72">
        <v>51.577000000000019</v>
      </c>
      <c r="Y53" s="72">
        <v>88.160999999999959</v>
      </c>
      <c r="Z53" s="72">
        <v>204.84200000000013</v>
      </c>
      <c r="AA53" s="30"/>
      <c r="AB53" s="72">
        <v>12.25399999999998</v>
      </c>
      <c r="AC53" s="72">
        <v>105.08800000000001</v>
      </c>
      <c r="AD53" s="72">
        <v>188.41300000000001</v>
      </c>
      <c r="AE53" s="72">
        <v>353.47900000000038</v>
      </c>
      <c r="AG53" s="72">
        <v>42.113000000000014</v>
      </c>
      <c r="AH53" s="72">
        <v>159.91400000000007</v>
      </c>
      <c r="AI53" s="72">
        <v>275.16100000000006</v>
      </c>
      <c r="AJ53" s="72">
        <v>466.30900000000008</v>
      </c>
      <c r="AK53" s="72"/>
      <c r="AL53" s="72">
        <v>32.497000000000007</v>
      </c>
      <c r="AM53" s="72">
        <v>200.607</v>
      </c>
      <c r="AN53" s="72">
        <v>378.01599999999996</v>
      </c>
      <c r="AO53" s="72">
        <v>649.9459999999998</v>
      </c>
      <c r="AQ53" s="72">
        <v>56.918999999999997</v>
      </c>
      <c r="AR53" s="72">
        <v>249.97300000000013</v>
      </c>
      <c r="AS53" s="72">
        <v>391.23199999999986</v>
      </c>
      <c r="AT53" s="72">
        <v>644.15200000000004</v>
      </c>
      <c r="AU53" s="30"/>
      <c r="AV53" s="72">
        <v>30.976000000000013</v>
      </c>
      <c r="AW53" s="72">
        <v>180.86100000000002</v>
      </c>
      <c r="AX53" s="72">
        <v>297.30399999999997</v>
      </c>
      <c r="AY53" s="72">
        <v>551.16200000000003</v>
      </c>
      <c r="BA53" s="72">
        <v>-53.518000000000058</v>
      </c>
      <c r="BB53" s="72">
        <v>44.502999999999986</v>
      </c>
      <c r="BC53" s="72">
        <v>82.909999999999911</v>
      </c>
      <c r="BD53" s="72">
        <v>325.00399999999991</v>
      </c>
      <c r="BF53" s="72">
        <v>-98.609999999999985</v>
      </c>
      <c r="BG53" s="72">
        <v>128.50800000000012</v>
      </c>
      <c r="BH53" s="72">
        <v>242.07400000000015</v>
      </c>
      <c r="BI53" s="72">
        <v>627.17399999999986</v>
      </c>
      <c r="BK53" s="72">
        <v>-107.62200000000009</v>
      </c>
      <c r="BL53" s="72">
        <v>225.18299999999982</v>
      </c>
      <c r="BM53" s="72">
        <v>369.79800000000012</v>
      </c>
      <c r="BN53" s="72">
        <v>869.08600000000001</v>
      </c>
    </row>
    <row r="54" spans="2:66" x14ac:dyDescent="0.35">
      <c r="B54" s="31" t="s">
        <v>82</v>
      </c>
      <c r="C54" s="26">
        <v>-8.9157494758909855E-2</v>
      </c>
      <c r="D54" s="26">
        <v>-2.8210086776579553E-2</v>
      </c>
      <c r="E54" s="26">
        <v>-2.157115260785649E-3</v>
      </c>
      <c r="F54" s="26">
        <v>6.766731891036451E-2</v>
      </c>
      <c r="G54" s="72"/>
      <c r="H54" s="26">
        <v>6.2497183289017107E-2</v>
      </c>
      <c r="I54" s="26">
        <v>0.12547340922078704</v>
      </c>
      <c r="J54" s="26">
        <v>0.12505492871098373</v>
      </c>
      <c r="K54" s="26">
        <v>0.14556096841325503</v>
      </c>
      <c r="M54" s="26">
        <v>8.3540405586829083E-2</v>
      </c>
      <c r="N54" s="26">
        <v>0.11108658921249834</v>
      </c>
      <c r="O54" s="26">
        <v>0.11768667872586265</v>
      </c>
      <c r="P54" s="26">
        <v>0.14439010744923439</v>
      </c>
      <c r="Q54" s="72"/>
      <c r="R54" s="26">
        <v>3.5413517598790307E-4</v>
      </c>
      <c r="S54" s="26">
        <v>4.3611391815906148E-2</v>
      </c>
      <c r="T54" s="26">
        <v>4.2872026869559279E-2</v>
      </c>
      <c r="U54" s="26">
        <v>9.751359770754757E-2</v>
      </c>
      <c r="W54" s="26">
        <v>2.2741245892371288E-2</v>
      </c>
      <c r="X54" s="26">
        <v>5.6923669505657956E-2</v>
      </c>
      <c r="Y54" s="26">
        <v>6.0820907363689142E-2</v>
      </c>
      <c r="Z54" s="26">
        <v>9.8512136919183757E-2</v>
      </c>
      <c r="AA54" s="30"/>
      <c r="AB54" s="26">
        <v>2.4482440332293045E-2</v>
      </c>
      <c r="AC54" s="26">
        <v>9.7213511168341982E-2</v>
      </c>
      <c r="AD54" s="26">
        <v>0.11062073678660714</v>
      </c>
      <c r="AE54" s="26">
        <v>0.14181648218061327</v>
      </c>
      <c r="AG54" s="26">
        <v>6.4009885790544077E-2</v>
      </c>
      <c r="AH54" s="26">
        <v>0.11277003555576873</v>
      </c>
      <c r="AI54" s="26">
        <v>0.12166404468250117</v>
      </c>
      <c r="AJ54" s="26">
        <v>0.1446477787548992</v>
      </c>
      <c r="AK54" s="72"/>
      <c r="AL54" s="26">
        <v>4.3281665792074334E-2</v>
      </c>
      <c r="AM54" s="26">
        <v>0.11517164051856432</v>
      </c>
      <c r="AN54" s="26">
        <v>0.13266968541769175</v>
      </c>
      <c r="AO54" s="26">
        <v>0.15789560629905189</v>
      </c>
      <c r="AQ54" s="26">
        <v>6.0229642774379304E-2</v>
      </c>
      <c r="AR54" s="26">
        <v>0.11735226570671539</v>
      </c>
      <c r="AS54" s="26">
        <v>0.11628754439936388</v>
      </c>
      <c r="AT54" s="26">
        <v>0.13506250828215871</v>
      </c>
      <c r="AU54" s="30"/>
      <c r="AV54" s="26">
        <v>3.089638002866614E-2</v>
      </c>
      <c r="AW54" s="26">
        <v>7.8846835441382462E-2</v>
      </c>
      <c r="AX54" s="26">
        <v>8.3622148854985437E-2</v>
      </c>
      <c r="AY54" s="26">
        <v>0.10743159388837377</v>
      </c>
      <c r="BA54" s="26">
        <v>-4.5553786033906203E-2</v>
      </c>
      <c r="BB54" s="26">
        <v>1.662269730465258E-2</v>
      </c>
      <c r="BC54" s="26">
        <v>1.9903289840247931E-2</v>
      </c>
      <c r="BD54" s="26">
        <v>5.399593224574125E-2</v>
      </c>
      <c r="BF54" s="26">
        <v>-7.2384140231884678E-2</v>
      </c>
      <c r="BG54" s="26">
        <v>4.1890011826264777E-2</v>
      </c>
      <c r="BH54" s="26">
        <v>4.9600042618409543E-2</v>
      </c>
      <c r="BI54" s="26">
        <v>8.9221237867962155E-2</v>
      </c>
      <c r="BK54" s="26">
        <v>-6.8100018223788167E-2</v>
      </c>
      <c r="BL54" s="26">
        <v>6.20323804822362E-2</v>
      </c>
      <c r="BM54" s="26">
        <v>6.517376003519193E-2</v>
      </c>
      <c r="BN54" s="26">
        <v>0.10800451759690488</v>
      </c>
    </row>
    <row r="55" spans="2:66" x14ac:dyDescent="0.35">
      <c r="B55" s="30" t="s">
        <v>83</v>
      </c>
      <c r="C55" s="72">
        <v>0.998</v>
      </c>
      <c r="D55" s="72">
        <v>2.2080000000000002</v>
      </c>
      <c r="E55" s="72">
        <v>3.1280000000000001</v>
      </c>
      <c r="F55" s="72">
        <v>4.8140000000000001</v>
      </c>
      <c r="G55" s="72"/>
      <c r="H55" s="72">
        <v>0.95</v>
      </c>
      <c r="I55" s="72">
        <v>2.202</v>
      </c>
      <c r="J55" s="72">
        <v>3.9249999999999998</v>
      </c>
      <c r="K55" s="72">
        <v>5.492</v>
      </c>
      <c r="M55" s="72">
        <v>1.524</v>
      </c>
      <c r="N55" s="72">
        <v>3.0179999999999998</v>
      </c>
      <c r="O55" s="72">
        <v>6.4459999999999997</v>
      </c>
      <c r="P55" s="72">
        <v>8.6470000000000002</v>
      </c>
      <c r="Q55" s="72"/>
      <c r="R55" s="72">
        <v>6.5129999999999999</v>
      </c>
      <c r="S55" s="72">
        <v>15.487</v>
      </c>
      <c r="T55" s="72">
        <v>21.577000000000002</v>
      </c>
      <c r="U55" s="72">
        <v>28.184000000000001</v>
      </c>
      <c r="W55" s="72">
        <v>5.5010000000000003</v>
      </c>
      <c r="X55" s="72">
        <v>13.526999999999999</v>
      </c>
      <c r="Y55" s="72">
        <v>19.038</v>
      </c>
      <c r="Z55" s="72">
        <v>22.646000000000001</v>
      </c>
      <c r="AA55" s="30"/>
      <c r="AB55" s="72">
        <v>3.476</v>
      </c>
      <c r="AC55" s="72">
        <v>9.1370000000000005</v>
      </c>
      <c r="AD55" s="72">
        <v>12.616</v>
      </c>
      <c r="AE55" s="72">
        <v>20.59</v>
      </c>
      <c r="AG55" s="72">
        <v>4.8179999999999996</v>
      </c>
      <c r="AH55" s="72">
        <v>11.933</v>
      </c>
      <c r="AI55" s="72">
        <v>18.259</v>
      </c>
      <c r="AJ55" s="72">
        <v>27.683</v>
      </c>
      <c r="AK55" s="72"/>
      <c r="AL55" s="72">
        <v>5.4820000000000002</v>
      </c>
      <c r="AM55" s="72">
        <v>13.201000000000001</v>
      </c>
      <c r="AN55" s="72">
        <v>24.117000000000001</v>
      </c>
      <c r="AO55" s="72">
        <v>33.796999999999997</v>
      </c>
      <c r="AQ55" s="72">
        <v>9.843</v>
      </c>
      <c r="AR55" s="72">
        <v>19.547000000000001</v>
      </c>
      <c r="AS55" s="72">
        <v>27.009</v>
      </c>
      <c r="AT55" s="72">
        <v>45.889000000000003</v>
      </c>
      <c r="AU55" s="30"/>
      <c r="AV55" s="72">
        <v>6.1020000000000003</v>
      </c>
      <c r="AW55" s="72">
        <v>10.461</v>
      </c>
      <c r="AX55" s="72">
        <v>16.483000000000001</v>
      </c>
      <c r="AY55" s="72">
        <v>24.231000000000002</v>
      </c>
      <c r="BA55" s="72">
        <v>6.1369999999999996</v>
      </c>
      <c r="BB55" s="72">
        <v>12.704999999999998</v>
      </c>
      <c r="BC55" s="72">
        <v>17.913999999999998</v>
      </c>
      <c r="BD55" s="72">
        <v>25.436</v>
      </c>
      <c r="BF55" s="72">
        <v>7.8369999999999997</v>
      </c>
      <c r="BG55" s="76">
        <v>11.805</v>
      </c>
      <c r="BH55" s="72">
        <v>16.856999999999999</v>
      </c>
      <c r="BI55" s="76">
        <v>28.623000000000001</v>
      </c>
      <c r="BK55" s="72">
        <v>6.1539999999999999</v>
      </c>
      <c r="BL55" s="76">
        <v>13.872</v>
      </c>
      <c r="BM55" s="76">
        <v>20.884</v>
      </c>
      <c r="BN55" s="76">
        <v>35.627000000000002</v>
      </c>
    </row>
    <row r="56" spans="2:66" x14ac:dyDescent="0.35">
      <c r="B56" s="30" t="s">
        <v>84</v>
      </c>
      <c r="C56" s="72">
        <v>2.14</v>
      </c>
      <c r="D56" s="72">
        <v>4.53</v>
      </c>
      <c r="E56" s="72">
        <v>6.6559999999999997</v>
      </c>
      <c r="F56" s="72">
        <v>10.555999999999999</v>
      </c>
      <c r="G56" s="72"/>
      <c r="H56" s="72">
        <v>2.59</v>
      </c>
      <c r="I56" s="72">
        <v>7.0030000000000001</v>
      </c>
      <c r="J56" s="72">
        <v>10.273999999999999</v>
      </c>
      <c r="K56" s="72">
        <v>15.71</v>
      </c>
      <c r="M56" s="72">
        <v>4.5599999999999996</v>
      </c>
      <c r="N56" s="72">
        <v>8.3789999999999996</v>
      </c>
      <c r="O56" s="72">
        <v>12.47</v>
      </c>
      <c r="P56" s="72">
        <v>28.218</v>
      </c>
      <c r="Q56" s="72"/>
      <c r="R56" s="72">
        <v>9.4239999999999995</v>
      </c>
      <c r="S56" s="72">
        <v>20.018000000000001</v>
      </c>
      <c r="T56" s="72">
        <v>25.902000000000001</v>
      </c>
      <c r="U56" s="72">
        <v>42.234999999999999</v>
      </c>
      <c r="W56" s="72">
        <v>6.6890000000000001</v>
      </c>
      <c r="X56" s="72">
        <v>16.885999999999999</v>
      </c>
      <c r="Y56" s="72">
        <v>22.164000000000001</v>
      </c>
      <c r="Z56" s="72">
        <v>28.472000000000001</v>
      </c>
      <c r="AA56" s="30"/>
      <c r="AB56" s="72">
        <v>4.8899999999999997</v>
      </c>
      <c r="AC56" s="72">
        <v>15.669</v>
      </c>
      <c r="AD56" s="72">
        <v>25.32</v>
      </c>
      <c r="AE56" s="72">
        <v>30.963000000000001</v>
      </c>
      <c r="AG56" s="72">
        <v>4.8310000000000004</v>
      </c>
      <c r="AH56" s="72">
        <v>15.778</v>
      </c>
      <c r="AI56" s="72">
        <v>24.085999999999999</v>
      </c>
      <c r="AJ56" s="72">
        <v>39.575000000000003</v>
      </c>
      <c r="AK56" s="72"/>
      <c r="AL56" s="72">
        <v>12.122</v>
      </c>
      <c r="AM56" s="72">
        <v>27.02</v>
      </c>
      <c r="AN56" s="72">
        <v>47.948999999999998</v>
      </c>
      <c r="AO56" s="72">
        <v>68.116</v>
      </c>
      <c r="AQ56" s="72">
        <v>18.341999999999999</v>
      </c>
      <c r="AR56" s="72">
        <v>43.040999999999997</v>
      </c>
      <c r="AS56" s="72">
        <v>57.387999999999998</v>
      </c>
      <c r="AT56" s="72">
        <v>80.938000000000002</v>
      </c>
      <c r="AU56" s="30"/>
      <c r="AV56" s="72">
        <v>13.375</v>
      </c>
      <c r="AW56" s="72">
        <v>30.803000000000001</v>
      </c>
      <c r="AX56" s="72">
        <v>46.457999999999998</v>
      </c>
      <c r="AY56" s="72">
        <v>72.703999999999994</v>
      </c>
      <c r="BA56" s="72">
        <v>16.527999999999999</v>
      </c>
      <c r="BB56" s="72">
        <v>34.652000000000001</v>
      </c>
      <c r="BC56" s="72">
        <v>73.466000000000008</v>
      </c>
      <c r="BD56" s="72">
        <v>124.01900000000001</v>
      </c>
      <c r="BF56" s="72">
        <v>18.192</v>
      </c>
      <c r="BG56" s="76">
        <v>41.686999999999998</v>
      </c>
      <c r="BH56" s="72">
        <v>57.219000000000001</v>
      </c>
      <c r="BI56" s="76">
        <v>77.363</v>
      </c>
      <c r="BK56" s="72">
        <v>16.263999999999999</v>
      </c>
      <c r="BL56" s="76">
        <v>45.031999999999996</v>
      </c>
      <c r="BM56" s="76">
        <v>67.447000000000003</v>
      </c>
      <c r="BN56" s="76">
        <v>148.15299999999999</v>
      </c>
    </row>
    <row r="57" spans="2:66" x14ac:dyDescent="0.35">
      <c r="B57" s="29" t="s">
        <v>85</v>
      </c>
      <c r="C57" s="71">
        <v>-14.750999999999999</v>
      </c>
      <c r="D57" s="71">
        <v>-11.482999999999997</v>
      </c>
      <c r="E57" s="71">
        <v>-4.667000000000038</v>
      </c>
      <c r="F57" s="71">
        <v>49.415999999999976</v>
      </c>
      <c r="G57" s="72"/>
      <c r="H57" s="71">
        <v>15.001000000000005</v>
      </c>
      <c r="I57" s="71">
        <v>65.898999999999987</v>
      </c>
      <c r="J57" s="71">
        <v>104.639</v>
      </c>
      <c r="K57" s="71">
        <v>175.27500000000009</v>
      </c>
      <c r="M57" s="71">
        <v>25.33900000000002</v>
      </c>
      <c r="N57" s="71">
        <v>72.153999999999996</v>
      </c>
      <c r="O57" s="71">
        <v>122.92600000000004</v>
      </c>
      <c r="P57" s="71">
        <v>214.77399999999997</v>
      </c>
      <c r="Q57" s="72"/>
      <c r="R57" s="71">
        <v>-2.7470000000000017</v>
      </c>
      <c r="S57" s="71">
        <v>37.072000000000038</v>
      </c>
      <c r="T57" s="71">
        <v>58.221000000000032</v>
      </c>
      <c r="U57" s="71">
        <v>181.27800000000002</v>
      </c>
      <c r="W57" s="71">
        <v>8.4659999999999975</v>
      </c>
      <c r="X57" s="71">
        <v>48.218000000000018</v>
      </c>
      <c r="Y57" s="71">
        <v>85.034999999999954</v>
      </c>
      <c r="Z57" s="71">
        <v>199.0160000000001</v>
      </c>
      <c r="AA57" s="30"/>
      <c r="AB57" s="71">
        <v>10.839999999999979</v>
      </c>
      <c r="AC57" s="71">
        <v>98.556000000000012</v>
      </c>
      <c r="AD57" s="71">
        <v>175.709</v>
      </c>
      <c r="AE57" s="71">
        <v>343.10600000000034</v>
      </c>
      <c r="AG57" s="71">
        <v>42.100000000000009</v>
      </c>
      <c r="AH57" s="71">
        <v>156.06900000000007</v>
      </c>
      <c r="AI57" s="71">
        <v>269.33400000000006</v>
      </c>
      <c r="AJ57" s="71">
        <v>454.41700000000009</v>
      </c>
      <c r="AK57" s="72"/>
      <c r="AL57" s="71">
        <v>25.857000000000006</v>
      </c>
      <c r="AM57" s="71">
        <v>186.78799999999998</v>
      </c>
      <c r="AN57" s="71">
        <v>354.18399999999997</v>
      </c>
      <c r="AO57" s="71">
        <v>615.62699999999984</v>
      </c>
      <c r="AQ57" s="71">
        <v>48.42</v>
      </c>
      <c r="AR57" s="71">
        <v>226.47900000000016</v>
      </c>
      <c r="AS57" s="71">
        <v>360.85299999999989</v>
      </c>
      <c r="AT57" s="71">
        <v>609.10300000000007</v>
      </c>
      <c r="AU57" s="30"/>
      <c r="AV57" s="71">
        <v>23.703000000000017</v>
      </c>
      <c r="AW57" s="71">
        <v>160.51900000000003</v>
      </c>
      <c r="AX57" s="71">
        <v>267.32899999999995</v>
      </c>
      <c r="AY57" s="71">
        <v>502.68900000000002</v>
      </c>
      <c r="BA57" s="71">
        <v>-63.909000000000056</v>
      </c>
      <c r="BB57" s="71">
        <v>22.55599999999999</v>
      </c>
      <c r="BC57" s="71">
        <v>27.357999999999905</v>
      </c>
      <c r="BD57" s="71">
        <v>226.42099999999988</v>
      </c>
      <c r="BF57" s="71">
        <v>-108.96499999999997</v>
      </c>
      <c r="BG57" s="71">
        <v>98.626000000000118</v>
      </c>
      <c r="BH57" s="71">
        <v>201.71200000000016</v>
      </c>
      <c r="BI57" s="71">
        <v>578.43399999999997</v>
      </c>
      <c r="BK57" s="71">
        <v>-117.73200000000008</v>
      </c>
      <c r="BL57" s="71">
        <v>194.0229999999998</v>
      </c>
      <c r="BM57" s="71">
        <v>323.23500000000001</v>
      </c>
      <c r="BN57" s="71">
        <v>756.56</v>
      </c>
    </row>
    <row r="58" spans="2:66" x14ac:dyDescent="0.35">
      <c r="B58" s="31" t="s">
        <v>86</v>
      </c>
      <c r="C58" s="26">
        <v>-9.6639150943396229E-2</v>
      </c>
      <c r="D58" s="26">
        <v>-3.5360378392693265E-2</v>
      </c>
      <c r="E58" s="26">
        <v>-8.8386803530170043E-3</v>
      </c>
      <c r="F58" s="26">
        <v>6.0623086973323408E-2</v>
      </c>
      <c r="G58" s="72"/>
      <c r="H58" s="26">
        <v>5.6337975273033206E-2</v>
      </c>
      <c r="I58" s="26">
        <v>0.11695293061160741</v>
      </c>
      <c r="J58" s="26">
        <v>0.11790123874102267</v>
      </c>
      <c r="K58" s="26">
        <v>0.13754264979612854</v>
      </c>
      <c r="M58" s="26">
        <v>7.4601950208446247E-2</v>
      </c>
      <c r="N58" s="26">
        <v>0.10340375099062897</v>
      </c>
      <c r="O58" s="26">
        <v>0.11218885357933611</v>
      </c>
      <c r="P58" s="26">
        <v>0.1323315664396589</v>
      </c>
      <c r="Q58" s="72"/>
      <c r="R58" s="26">
        <v>-5.9317641977974555E-3</v>
      </c>
      <c r="S58" s="26">
        <v>3.8861657029523662E-2</v>
      </c>
      <c r="T58" s="26">
        <v>3.9907464528069113E-2</v>
      </c>
      <c r="U58" s="26">
        <v>9.0498952870433011E-2</v>
      </c>
      <c r="W58" s="26">
        <v>1.9942758206423796E-2</v>
      </c>
      <c r="X58" s="26">
        <v>5.3216462691195981E-2</v>
      </c>
      <c r="Y58" s="26">
        <v>5.8664328418136201E-2</v>
      </c>
      <c r="Z58" s="26">
        <v>9.5710310586248293E-2</v>
      </c>
      <c r="AA58" s="30"/>
      <c r="AB58" s="26">
        <v>2.165738968516864E-2</v>
      </c>
      <c r="AC58" s="26">
        <v>9.1170969156393805E-2</v>
      </c>
      <c r="AD58" s="26">
        <v>0.10316198478893682</v>
      </c>
      <c r="AE58" s="26">
        <v>0.13765481382221148</v>
      </c>
      <c r="AG58" s="26">
        <v>6.3990126369099926E-2</v>
      </c>
      <c r="AH58" s="26">
        <v>0.11005857322781788</v>
      </c>
      <c r="AI58" s="26">
        <v>0.11908760256910235</v>
      </c>
      <c r="AJ58" s="26">
        <v>0.1409589128206083</v>
      </c>
      <c r="AK58" s="72"/>
      <c r="AL58" s="26">
        <v>3.4438072203146944E-2</v>
      </c>
      <c r="AM58" s="26">
        <v>0.10723793481374823</v>
      </c>
      <c r="AN58" s="26">
        <v>0.1243055316705635</v>
      </c>
      <c r="AO58" s="26">
        <v>0.14955826856241353</v>
      </c>
      <c r="AQ58" s="26">
        <v>5.1236306033757555E-2</v>
      </c>
      <c r="AR58" s="26">
        <v>0.10632277799998879</v>
      </c>
      <c r="AS58" s="26">
        <v>0.10725786556095528</v>
      </c>
      <c r="AT58" s="26">
        <v>0.12771361259793917</v>
      </c>
      <c r="AU58" s="30"/>
      <c r="AV58" s="26">
        <v>2.3642074374337348E-2</v>
      </c>
      <c r="AW58" s="26">
        <v>6.9978686274073859E-2</v>
      </c>
      <c r="AX58" s="26">
        <v>7.519113577770363E-2</v>
      </c>
      <c r="AY58" s="26">
        <v>9.7983316157777056E-2</v>
      </c>
      <c r="BA58" s="26">
        <v>-5.4398462417147707E-2</v>
      </c>
      <c r="BB58" s="26">
        <v>8.4250850595183144E-3</v>
      </c>
      <c r="BC58" s="26">
        <v>6.5675335116331147E-3</v>
      </c>
      <c r="BD58" s="26">
        <v>3.7617423093294161E-2</v>
      </c>
      <c r="BF58" s="26">
        <v>-7.9985172298624008E-2</v>
      </c>
      <c r="BG58" s="26">
        <v>3.2149316045516164E-2</v>
      </c>
      <c r="BH58" s="26">
        <v>4.1330022210748066E-2</v>
      </c>
      <c r="BI58" s="26">
        <v>8.2287527073693786E-2</v>
      </c>
      <c r="BK58" s="26">
        <v>-7.4497327177742725E-2</v>
      </c>
      <c r="BL58" s="26">
        <v>5.3448566536127999E-2</v>
      </c>
      <c r="BM58" s="26">
        <v>5.6967426338096087E-2</v>
      </c>
      <c r="BN58" s="26">
        <v>9.4020497204090683E-2</v>
      </c>
    </row>
    <row r="59" spans="2:66" x14ac:dyDescent="0.35">
      <c r="B59" s="30" t="s">
        <v>87</v>
      </c>
      <c r="C59" s="72">
        <v>2.4209999999999998</v>
      </c>
      <c r="D59" s="72">
        <v>6.2850000000000001</v>
      </c>
      <c r="E59" s="72">
        <v>6.2939999999999996</v>
      </c>
      <c r="F59" s="72">
        <v>6.5060000000000002</v>
      </c>
      <c r="G59" s="72"/>
      <c r="H59" s="72">
        <v>0.76400000000000001</v>
      </c>
      <c r="I59" s="72">
        <v>1.2270000000000001</v>
      </c>
      <c r="J59" s="72">
        <v>1.788</v>
      </c>
      <c r="K59" s="72">
        <v>1.532</v>
      </c>
      <c r="M59" s="72">
        <v>0.252</v>
      </c>
      <c r="N59" s="72">
        <v>1.627</v>
      </c>
      <c r="O59" s="72">
        <v>1.907</v>
      </c>
      <c r="P59" s="72">
        <v>18.376000000000001</v>
      </c>
      <c r="Q59" s="72"/>
      <c r="R59" s="72">
        <v>4.4889999999999999</v>
      </c>
      <c r="S59" s="72">
        <v>8.2420000000000009</v>
      </c>
      <c r="T59" s="72">
        <v>2.5310000000000001</v>
      </c>
      <c r="U59" s="72">
        <v>2.976</v>
      </c>
      <c r="W59" s="72">
        <v>2.0760000000000001</v>
      </c>
      <c r="X59" s="72">
        <v>15.621</v>
      </c>
      <c r="Y59" s="72">
        <v>5.6429999999999998</v>
      </c>
      <c r="Z59" s="72">
        <v>10.69</v>
      </c>
      <c r="AA59" s="30"/>
      <c r="AB59" s="72">
        <v>14.792</v>
      </c>
      <c r="AC59" s="72">
        <v>13.625</v>
      </c>
      <c r="AD59" s="72">
        <v>17.533999999999999</v>
      </c>
      <c r="AE59" s="72">
        <v>13.541</v>
      </c>
      <c r="AG59" s="72">
        <v>2.7709999999999999</v>
      </c>
      <c r="AH59" s="72">
        <v>0.66900000000000004</v>
      </c>
      <c r="AI59" s="72">
        <v>1.778</v>
      </c>
      <c r="AJ59" s="72">
        <v>2.214</v>
      </c>
      <c r="AK59" s="72"/>
      <c r="AL59" s="72">
        <v>3.3250000000000002</v>
      </c>
      <c r="AM59" s="72">
        <v>1.0169999999999999</v>
      </c>
      <c r="AN59" s="72">
        <v>1.6160000000000001</v>
      </c>
      <c r="AO59" s="72">
        <v>2.3479999999999999</v>
      </c>
      <c r="AQ59" s="72">
        <v>0.61099999999999999</v>
      </c>
      <c r="AR59" s="72">
        <v>1.5780000000000001</v>
      </c>
      <c r="AS59" s="72">
        <v>1.972</v>
      </c>
      <c r="AT59" s="72">
        <v>3.0019999999999998</v>
      </c>
      <c r="AU59" s="30"/>
      <c r="AV59" s="72">
        <v>0.69599999999999995</v>
      </c>
      <c r="AW59" s="72">
        <v>1.2709999999999999</v>
      </c>
      <c r="AX59" s="81">
        <v>1.9339999999999999</v>
      </c>
      <c r="AY59" s="81">
        <v>1.9810000000000001</v>
      </c>
      <c r="BA59" s="72">
        <v>2.206</v>
      </c>
      <c r="BB59" s="72">
        <v>11.296999999999999</v>
      </c>
      <c r="BC59" s="72">
        <v>9.3559999999999981</v>
      </c>
      <c r="BD59" s="72">
        <v>1.3069999999999999</v>
      </c>
      <c r="BF59" s="72">
        <v>1.6679999999999999</v>
      </c>
      <c r="BG59" s="72">
        <v>8.6579999999999995</v>
      </c>
      <c r="BH59" s="72">
        <v>22.141999999999999</v>
      </c>
      <c r="BI59" s="72">
        <v>4.7539999999999996</v>
      </c>
      <c r="BK59" s="72">
        <v>17.087</v>
      </c>
      <c r="BL59" s="72">
        <v>6.7690000000000001</v>
      </c>
      <c r="BM59" s="72">
        <v>5.298</v>
      </c>
      <c r="BN59" s="72">
        <v>8.42</v>
      </c>
    </row>
    <row r="60" spans="2:66" x14ac:dyDescent="0.35">
      <c r="B60" s="30" t="s">
        <v>88</v>
      </c>
      <c r="C60" s="72">
        <v>1.7290000000000001</v>
      </c>
      <c r="D60" s="72">
        <v>3.573</v>
      </c>
      <c r="E60" s="72">
        <v>5.399</v>
      </c>
      <c r="F60" s="72">
        <v>7.617</v>
      </c>
      <c r="G60" s="72"/>
      <c r="H60" s="72">
        <v>1.663</v>
      </c>
      <c r="I60" s="72">
        <v>5.8230000000000004</v>
      </c>
      <c r="J60" s="72">
        <v>5.0590000000000002</v>
      </c>
      <c r="K60" s="72">
        <v>10.975</v>
      </c>
      <c r="M60" s="72">
        <v>3.1880000000000002</v>
      </c>
      <c r="N60" s="72">
        <v>10.065</v>
      </c>
      <c r="O60" s="72">
        <v>9.9510000000000005</v>
      </c>
      <c r="P60" s="72">
        <v>19.925000000000001</v>
      </c>
      <c r="Q60" s="72"/>
      <c r="R60" s="72">
        <v>5.6529999999999996</v>
      </c>
      <c r="S60" s="72">
        <v>13.738</v>
      </c>
      <c r="T60" s="72">
        <v>25.623000000000001</v>
      </c>
      <c r="U60" s="72">
        <v>45.003</v>
      </c>
      <c r="W60" s="72">
        <v>11.419</v>
      </c>
      <c r="X60" s="72">
        <v>14.177</v>
      </c>
      <c r="Y60" s="72">
        <v>21.161999999999999</v>
      </c>
      <c r="Z60" s="72">
        <v>28.888000000000002</v>
      </c>
      <c r="AA60" s="30"/>
      <c r="AB60" s="72">
        <v>6.5670000000000002</v>
      </c>
      <c r="AC60" s="72">
        <v>13.077999999999999</v>
      </c>
      <c r="AD60" s="72">
        <v>18.863</v>
      </c>
      <c r="AE60" s="72">
        <v>25.623999999999999</v>
      </c>
      <c r="AG60" s="72">
        <v>4.9939999999999998</v>
      </c>
      <c r="AH60" s="72">
        <v>21.593</v>
      </c>
      <c r="AI60" s="72">
        <v>24.204999999999998</v>
      </c>
      <c r="AJ60" s="72">
        <v>32.494999999999997</v>
      </c>
      <c r="AK60" s="72"/>
      <c r="AL60" s="72">
        <v>3.234</v>
      </c>
      <c r="AM60" s="72">
        <v>18.306000000000001</v>
      </c>
      <c r="AN60" s="72">
        <v>52.774000000000001</v>
      </c>
      <c r="AO60" s="72">
        <v>94.103999999999999</v>
      </c>
      <c r="AQ60" s="72">
        <v>61.454000000000001</v>
      </c>
      <c r="AR60" s="72">
        <v>36.938000000000002</v>
      </c>
      <c r="AS60" s="72">
        <v>76.582999999999998</v>
      </c>
      <c r="AT60" s="72">
        <v>152.21</v>
      </c>
      <c r="AU60" s="30"/>
      <c r="AV60" s="72">
        <v>54.113</v>
      </c>
      <c r="AW60" s="72">
        <v>33.229999999999997</v>
      </c>
      <c r="AX60" s="72">
        <v>48.247</v>
      </c>
      <c r="AY60" s="72">
        <v>90.302000000000007</v>
      </c>
      <c r="BA60" s="72">
        <v>7.2409999999999997</v>
      </c>
      <c r="BB60" s="72">
        <v>13.91</v>
      </c>
      <c r="BC60" s="72">
        <v>20.016999999999999</v>
      </c>
      <c r="BD60" s="72">
        <v>33.65</v>
      </c>
      <c r="BF60" s="72">
        <v>4.2</v>
      </c>
      <c r="BG60" s="72">
        <v>9.8090000000000011</v>
      </c>
      <c r="BH60" s="72">
        <v>12.044</v>
      </c>
      <c r="BI60" s="72">
        <v>19.516999999999999</v>
      </c>
      <c r="BK60" s="72">
        <v>2.5419999999999998</v>
      </c>
      <c r="BL60" s="72">
        <v>7.6989999999999998</v>
      </c>
      <c r="BM60" s="72">
        <v>25.439</v>
      </c>
      <c r="BN60" s="72">
        <v>41.3</v>
      </c>
    </row>
    <row r="61" spans="2:66" x14ac:dyDescent="0.35">
      <c r="B61" s="30" t="s">
        <v>89</v>
      </c>
      <c r="C61" s="72">
        <v>-14.059000000000001</v>
      </c>
      <c r="D61" s="72">
        <v>-8.7709999999999972</v>
      </c>
      <c r="E61" s="72">
        <v>-3.7720000000000384</v>
      </c>
      <c r="F61" s="72">
        <v>48.304999999999978</v>
      </c>
      <c r="G61" s="72"/>
      <c r="H61" s="72">
        <v>14.102000000000004</v>
      </c>
      <c r="I61" s="72">
        <v>61.30299999999999</v>
      </c>
      <c r="J61" s="72">
        <v>101.36799999999999</v>
      </c>
      <c r="K61" s="72">
        <v>165.83200000000011</v>
      </c>
      <c r="M61" s="72">
        <v>22.40300000000002</v>
      </c>
      <c r="N61" s="72">
        <v>63.715999999999994</v>
      </c>
      <c r="O61" s="72">
        <v>114.88200000000003</v>
      </c>
      <c r="P61" s="72">
        <v>213.22499999999997</v>
      </c>
      <c r="Q61" s="72"/>
      <c r="R61" s="72">
        <v>-3.9110000000000014</v>
      </c>
      <c r="S61" s="72">
        <v>31.576000000000036</v>
      </c>
      <c r="T61" s="72">
        <v>35.129000000000033</v>
      </c>
      <c r="U61" s="72">
        <v>139.25100000000003</v>
      </c>
      <c r="W61" s="72">
        <v>-0.87700000000000244</v>
      </c>
      <c r="X61" s="72">
        <v>49.66200000000002</v>
      </c>
      <c r="Y61" s="72">
        <v>69.515999999999963</v>
      </c>
      <c r="Z61" s="72">
        <v>180.8180000000001</v>
      </c>
      <c r="AA61" s="30"/>
      <c r="AB61" s="72">
        <v>19.064999999999976</v>
      </c>
      <c r="AC61" s="72">
        <v>99.103000000000009</v>
      </c>
      <c r="AD61" s="72">
        <v>174.38</v>
      </c>
      <c r="AE61" s="72">
        <v>331.02300000000031</v>
      </c>
      <c r="AG61" s="72">
        <v>39.87700000000001</v>
      </c>
      <c r="AH61" s="72">
        <v>135.1450000000001</v>
      </c>
      <c r="AI61" s="72">
        <v>246.9070000000001</v>
      </c>
      <c r="AJ61" s="72">
        <v>424.13600000000008</v>
      </c>
      <c r="AK61" s="72"/>
      <c r="AL61" s="72">
        <v>25.948000000000008</v>
      </c>
      <c r="AM61" s="72">
        <v>169.49899999999997</v>
      </c>
      <c r="AN61" s="72">
        <v>303.02599999999995</v>
      </c>
      <c r="AO61" s="72">
        <v>523.87099999999975</v>
      </c>
      <c r="AQ61" s="72">
        <v>-12.423000000000002</v>
      </c>
      <c r="AR61" s="72">
        <v>191.11900000000014</v>
      </c>
      <c r="AS61" s="72">
        <v>286.24199999999985</v>
      </c>
      <c r="AT61" s="72">
        <v>459.89499999999998</v>
      </c>
      <c r="AU61" s="30"/>
      <c r="AV61" s="72">
        <v>-29.713999999999981</v>
      </c>
      <c r="AW61" s="72">
        <v>128.56000000000003</v>
      </c>
      <c r="AX61" s="72">
        <v>221.01599999999996</v>
      </c>
      <c r="AY61" s="72">
        <v>414.36799999999999</v>
      </c>
      <c r="BA61" s="72">
        <v>-68.944000000000045</v>
      </c>
      <c r="BB61" s="72">
        <v>19.942999999999998</v>
      </c>
      <c r="BC61" s="72">
        <v>16.696999999999925</v>
      </c>
      <c r="BD61" s="72">
        <v>194.07799999999986</v>
      </c>
      <c r="BF61" s="72">
        <v>-111.49699999999997</v>
      </c>
      <c r="BG61" s="72">
        <v>97.475000000000122</v>
      </c>
      <c r="BH61" s="72">
        <v>211.81000000000014</v>
      </c>
      <c r="BI61" s="72">
        <v>563.67100000000005</v>
      </c>
      <c r="BK61" s="72">
        <v>-103.18700000000008</v>
      </c>
      <c r="BL61" s="72">
        <v>193.09299999999985</v>
      </c>
      <c r="BM61" s="72">
        <v>303.09399999999999</v>
      </c>
      <c r="BN61" s="72">
        <v>723.68</v>
      </c>
    </row>
    <row r="62" spans="2:66" x14ac:dyDescent="0.35">
      <c r="B62" s="30" t="s">
        <v>90</v>
      </c>
      <c r="C62" s="72">
        <v>-0.442</v>
      </c>
      <c r="D62" s="72">
        <v>-0.495</v>
      </c>
      <c r="E62" s="72">
        <v>0.873</v>
      </c>
      <c r="F62" s="72">
        <v>8.9819999999999993</v>
      </c>
      <c r="G62" s="72"/>
      <c r="H62" s="72">
        <v>2.7309999999999999</v>
      </c>
      <c r="I62" s="72">
        <v>11.058999999999999</v>
      </c>
      <c r="J62" s="72">
        <v>18.581</v>
      </c>
      <c r="K62" s="72">
        <v>31.082999999999998</v>
      </c>
      <c r="M62" s="72">
        <v>4.3230000000000004</v>
      </c>
      <c r="N62" s="72">
        <v>10.948</v>
      </c>
      <c r="O62" s="72">
        <v>21.302</v>
      </c>
      <c r="P62" s="72">
        <v>45.718000000000004</v>
      </c>
      <c r="Q62" s="72"/>
      <c r="R62" s="72">
        <v>3.8679999999999999</v>
      </c>
      <c r="S62" s="72">
        <v>9.2899999999999991</v>
      </c>
      <c r="T62" s="72">
        <v>12.364000000000001</v>
      </c>
      <c r="U62" s="72">
        <v>34.53</v>
      </c>
      <c r="W62" s="72">
        <v>3.907</v>
      </c>
      <c r="X62" s="72">
        <v>16.588000000000001</v>
      </c>
      <c r="Y62" s="72">
        <v>19.741</v>
      </c>
      <c r="Z62" s="72">
        <v>43.405999999999999</v>
      </c>
      <c r="AA62" s="30"/>
      <c r="AB62" s="72">
        <v>4.9290000000000003</v>
      </c>
      <c r="AC62" s="72">
        <v>20.792000000000002</v>
      </c>
      <c r="AD62" s="72">
        <v>34.947000000000003</v>
      </c>
      <c r="AE62" s="72">
        <v>61.877000000000002</v>
      </c>
      <c r="AG62" s="72">
        <v>5.9180000000000001</v>
      </c>
      <c r="AH62" s="72">
        <v>23.324000000000002</v>
      </c>
      <c r="AI62" s="72">
        <v>40.472000000000001</v>
      </c>
      <c r="AJ62" s="72">
        <v>70.159000000000006</v>
      </c>
      <c r="AK62" s="72"/>
      <c r="AL62" s="72">
        <v>6.3959999999999999</v>
      </c>
      <c r="AM62" s="72">
        <v>29.614999999999998</v>
      </c>
      <c r="AN62" s="72">
        <v>52.155000000000001</v>
      </c>
      <c r="AO62" s="72">
        <v>91.012</v>
      </c>
      <c r="AQ62" s="72">
        <v>1.841</v>
      </c>
      <c r="AR62" s="72">
        <v>36.927</v>
      </c>
      <c r="AS62" s="72">
        <v>50.009</v>
      </c>
      <c r="AT62" s="72">
        <v>-21.965</v>
      </c>
      <c r="AU62" s="30"/>
      <c r="AV62" s="72">
        <v>7.6210000000000004</v>
      </c>
      <c r="AW62" s="72">
        <v>29.266999999999999</v>
      </c>
      <c r="AX62" s="72">
        <v>42.003</v>
      </c>
      <c r="AY62" s="72">
        <v>63.048000000000002</v>
      </c>
      <c r="BA62" s="72">
        <v>-3.3639999999999999</v>
      </c>
      <c r="BB62" s="72">
        <v>-4.2949999999999999</v>
      </c>
      <c r="BC62" s="72">
        <v>-1.0469999999999997</v>
      </c>
      <c r="BD62" s="72">
        <v>19.303000000000001</v>
      </c>
      <c r="BF62" s="72">
        <v>5.5309999999999997</v>
      </c>
      <c r="BG62" s="72">
        <v>41.326000000000001</v>
      </c>
      <c r="BH62" s="72">
        <v>70.584999999999994</v>
      </c>
      <c r="BI62" s="72">
        <v>122.89700000000001</v>
      </c>
      <c r="BK62" s="72">
        <v>1.5820000000000001</v>
      </c>
      <c r="BL62" s="72">
        <v>91.73299999999999</v>
      </c>
      <c r="BM62" s="72">
        <v>110.17700000000001</v>
      </c>
      <c r="BN62" s="72">
        <v>218.50399999999999</v>
      </c>
    </row>
    <row r="63" spans="2:66" x14ac:dyDescent="0.35">
      <c r="B63" s="30" t="s">
        <v>91</v>
      </c>
      <c r="C63" s="72">
        <v>0</v>
      </c>
      <c r="D63" s="72">
        <v>0</v>
      </c>
      <c r="E63" s="72">
        <v>0</v>
      </c>
      <c r="F63" s="72">
        <v>0</v>
      </c>
      <c r="G63" s="72"/>
      <c r="H63" s="72">
        <v>0</v>
      </c>
      <c r="I63" s="72">
        <v>0</v>
      </c>
      <c r="J63" s="72">
        <v>0</v>
      </c>
      <c r="K63" s="72">
        <v>0</v>
      </c>
      <c r="M63" s="72">
        <v>0</v>
      </c>
      <c r="N63" s="72">
        <v>0</v>
      </c>
      <c r="O63" s="72">
        <v>0</v>
      </c>
      <c r="P63" s="72">
        <v>3.3000000000000002E-2</v>
      </c>
      <c r="Q63" s="72"/>
      <c r="R63" s="72">
        <v>0</v>
      </c>
      <c r="S63" s="72">
        <v>0</v>
      </c>
      <c r="T63" s="72">
        <v>0</v>
      </c>
      <c r="U63" s="72">
        <v>8.6999999999999994E-2</v>
      </c>
      <c r="W63" s="72">
        <v>0</v>
      </c>
      <c r="X63" s="72">
        <v>0</v>
      </c>
      <c r="Y63" s="72">
        <v>0</v>
      </c>
      <c r="Z63" s="72">
        <v>0</v>
      </c>
      <c r="AA63" s="30"/>
      <c r="AB63" s="72">
        <v>0</v>
      </c>
      <c r="AC63" s="72">
        <v>0</v>
      </c>
      <c r="AD63" s="72">
        <v>0</v>
      </c>
      <c r="AE63" s="72">
        <v>0.42099999999999999</v>
      </c>
      <c r="AG63" s="72">
        <v>0.34300000000000003</v>
      </c>
      <c r="AH63" s="72">
        <v>0.69799999999999995</v>
      </c>
      <c r="AI63" s="72">
        <v>1.1539999999999999</v>
      </c>
      <c r="AJ63" s="72">
        <v>1.548</v>
      </c>
      <c r="AK63" s="72"/>
      <c r="AL63" s="72">
        <v>0.38</v>
      </c>
      <c r="AM63" s="72">
        <v>0.85099999999999998</v>
      </c>
      <c r="AN63" s="72">
        <v>1.3759999999999999</v>
      </c>
      <c r="AO63" s="72">
        <v>1.895</v>
      </c>
      <c r="AQ63" s="72">
        <v>0.65100000000000002</v>
      </c>
      <c r="AR63" s="72">
        <v>1.4490000000000001</v>
      </c>
      <c r="AS63" s="72">
        <v>1.7609999999999999</v>
      </c>
      <c r="AT63" s="72">
        <v>2.3140000000000001</v>
      </c>
      <c r="AU63" s="30"/>
      <c r="AV63" s="72">
        <v>0</v>
      </c>
      <c r="AW63" s="72">
        <v>0</v>
      </c>
      <c r="AX63" s="72">
        <v>0</v>
      </c>
      <c r="AY63" s="72">
        <v>0</v>
      </c>
      <c r="BA63" s="72">
        <v>0</v>
      </c>
      <c r="BB63" s="72">
        <v>0</v>
      </c>
      <c r="BC63" s="72">
        <v>0</v>
      </c>
      <c r="BD63" s="72">
        <v>0</v>
      </c>
      <c r="BF63" s="72">
        <v>0</v>
      </c>
      <c r="BG63" s="72">
        <v>-9.6000000000000002E-2</v>
      </c>
      <c r="BH63" s="72">
        <v>-0.13800000000000001</v>
      </c>
      <c r="BI63" s="81">
        <v>-7.6999999999999999E-2</v>
      </c>
      <c r="BK63" s="72">
        <v>0</v>
      </c>
      <c r="BL63" s="72">
        <v>0</v>
      </c>
      <c r="BM63" s="72">
        <v>0</v>
      </c>
      <c r="BN63" s="72">
        <v>0</v>
      </c>
    </row>
    <row r="64" spans="2:66" x14ac:dyDescent="0.35">
      <c r="B64" s="29" t="s">
        <v>92</v>
      </c>
      <c r="C64" s="71">
        <v>-13.617000000000001</v>
      </c>
      <c r="D64" s="71">
        <v>-8.275999999999998</v>
      </c>
      <c r="E64" s="71">
        <v>-4.6450000000000387</v>
      </c>
      <c r="F64" s="71">
        <v>39.322999999999979</v>
      </c>
      <c r="G64" s="72"/>
      <c r="H64" s="71">
        <v>11.371000000000004</v>
      </c>
      <c r="I64" s="71">
        <v>50.243999999999993</v>
      </c>
      <c r="J64" s="71">
        <v>82.786999999999992</v>
      </c>
      <c r="K64" s="71">
        <v>134.74900000000011</v>
      </c>
      <c r="M64" s="71">
        <v>18.08000000000002</v>
      </c>
      <c r="N64" s="71">
        <v>52.767999999999994</v>
      </c>
      <c r="O64" s="71">
        <v>93.580000000000041</v>
      </c>
      <c r="P64" s="71">
        <v>167.47399999999996</v>
      </c>
      <c r="Q64" s="72"/>
      <c r="R64" s="71">
        <v>-7.7790000000000017</v>
      </c>
      <c r="S64" s="71">
        <v>22.286000000000037</v>
      </c>
      <c r="T64" s="71">
        <v>22.765000000000033</v>
      </c>
      <c r="U64" s="71">
        <v>104.63400000000003</v>
      </c>
      <c r="W64" s="71">
        <v>-4.7840000000000025</v>
      </c>
      <c r="X64" s="71">
        <v>33.074000000000019</v>
      </c>
      <c r="Y64" s="71">
        <v>49.774999999999963</v>
      </c>
      <c r="Z64" s="71">
        <v>137.41200000000009</v>
      </c>
      <c r="AA64" s="30"/>
      <c r="AB64" s="71">
        <v>14.135999999999976</v>
      </c>
      <c r="AC64" s="71">
        <v>78.311000000000007</v>
      </c>
      <c r="AD64" s="71">
        <v>139.43299999999999</v>
      </c>
      <c r="AE64" s="71">
        <v>268.72500000000031</v>
      </c>
      <c r="AG64" s="71">
        <v>33.616000000000007</v>
      </c>
      <c r="AH64" s="71">
        <v>111.1230000000001</v>
      </c>
      <c r="AI64" s="71">
        <v>205.28100000000009</v>
      </c>
      <c r="AJ64" s="71">
        <v>352.42900000000009</v>
      </c>
      <c r="AK64" s="72"/>
      <c r="AL64" s="71">
        <v>19.172000000000008</v>
      </c>
      <c r="AM64" s="71">
        <v>139.03299999999996</v>
      </c>
      <c r="AN64" s="71">
        <v>249.49499999999995</v>
      </c>
      <c r="AO64" s="71">
        <v>430.96399999999977</v>
      </c>
      <c r="AQ64" s="71">
        <v>-14.915000000000001</v>
      </c>
      <c r="AR64" s="71">
        <v>152.74300000000014</v>
      </c>
      <c r="AS64" s="71">
        <v>234.47199999999984</v>
      </c>
      <c r="AT64" s="71">
        <v>479.54599999999994</v>
      </c>
      <c r="AU64" s="30"/>
      <c r="AV64" s="71">
        <v>-37.33499999999998</v>
      </c>
      <c r="AW64" s="71">
        <v>99.293000000000035</v>
      </c>
      <c r="AX64" s="71">
        <v>179.01299999999998</v>
      </c>
      <c r="AY64" s="71">
        <v>351.32</v>
      </c>
      <c r="BA64" s="71">
        <v>-65.580000000000041</v>
      </c>
      <c r="BB64" s="71">
        <v>24.238</v>
      </c>
      <c r="BC64" s="71">
        <v>17.743999999999929</v>
      </c>
      <c r="BD64" s="71">
        <v>174.77499999999986</v>
      </c>
      <c r="BF64" s="71">
        <v>-117.02799999999998</v>
      </c>
      <c r="BG64" s="71">
        <v>56.245000000000019</v>
      </c>
      <c r="BH64" s="71">
        <v>141.363</v>
      </c>
      <c r="BI64" s="71">
        <v>440.851</v>
      </c>
      <c r="BK64" s="71">
        <v>-104.76900000000008</v>
      </c>
      <c r="BL64" s="71">
        <v>101.35999999999991</v>
      </c>
      <c r="BM64" s="71">
        <v>192.917</v>
      </c>
      <c r="BN64" s="71">
        <v>505.17599999999999</v>
      </c>
    </row>
    <row r="65" spans="2:66" x14ac:dyDescent="0.35">
      <c r="B65" s="31" t="s">
        <v>93</v>
      </c>
      <c r="C65" s="26">
        <v>-8.920990566037737E-2</v>
      </c>
      <c r="D65" s="26">
        <v>-2.5484846431936731E-2</v>
      </c>
      <c r="E65" s="26">
        <v>-8.7970152645733858E-3</v>
      </c>
      <c r="F65" s="26">
        <v>4.8241088899384742E-2</v>
      </c>
      <c r="G65" s="72"/>
      <c r="H65" s="26">
        <v>4.2705094115702995E-2</v>
      </c>
      <c r="I65" s="26">
        <v>8.9169532855576009E-2</v>
      </c>
      <c r="J65" s="26">
        <v>9.3279655306845857E-2</v>
      </c>
      <c r="K65" s="26">
        <v>0.10574089012910301</v>
      </c>
      <c r="M65" s="26">
        <v>5.323032715453288E-2</v>
      </c>
      <c r="N65" s="26">
        <v>7.5621713727215531E-2</v>
      </c>
      <c r="O65" s="26">
        <v>8.5406121715131664E-2</v>
      </c>
      <c r="P65" s="26">
        <v>0.10318798717682511</v>
      </c>
      <c r="Q65" s="72"/>
      <c r="R65" s="26">
        <v>-1.6797667890304471E-2</v>
      </c>
      <c r="S65" s="26">
        <v>2.3361860394906262E-2</v>
      </c>
      <c r="T65" s="26">
        <v>1.5604222359311831E-2</v>
      </c>
      <c r="U65" s="26">
        <v>5.2236164535381512E-2</v>
      </c>
      <c r="W65" s="26">
        <v>-1.12693308834788E-2</v>
      </c>
      <c r="X65" s="26">
        <v>3.6502577606881588E-2</v>
      </c>
      <c r="Y65" s="26">
        <v>3.4339000964458508E-2</v>
      </c>
      <c r="Z65" s="26">
        <v>6.6083858575579621E-2</v>
      </c>
      <c r="AA65" s="30"/>
      <c r="AB65" s="26">
        <v>2.8242514814533579E-2</v>
      </c>
      <c r="AC65" s="26">
        <v>7.2442974203563007E-2</v>
      </c>
      <c r="AD65" s="26">
        <v>8.1863678155790695E-2</v>
      </c>
      <c r="AE65" s="26">
        <v>0.10781300777128287</v>
      </c>
      <c r="AG65" s="26">
        <v>5.1094823943554947E-2</v>
      </c>
      <c r="AH65" s="26">
        <v>7.8363024257186331E-2</v>
      </c>
      <c r="AI65" s="26">
        <v>9.0766194178929893E-2</v>
      </c>
      <c r="AJ65" s="26">
        <v>0.10932251365255737</v>
      </c>
      <c r="AK65" s="30"/>
      <c r="AL65" s="26">
        <v>2.5534544621523506E-2</v>
      </c>
      <c r="AM65" s="26">
        <v>7.9821036634900824E-2</v>
      </c>
      <c r="AN65" s="26">
        <v>8.7563550652054414E-2</v>
      </c>
      <c r="AO65" s="26">
        <v>0.10469688569983442</v>
      </c>
      <c r="AQ65" s="26">
        <v>-1.5782517647531885E-2</v>
      </c>
      <c r="AR65" s="26">
        <v>7.1706692806186412E-2</v>
      </c>
      <c r="AS65" s="26">
        <v>6.9693105651908935E-2</v>
      </c>
      <c r="AT65" s="26">
        <v>0.1005487611568016</v>
      </c>
      <c r="AU65" s="26"/>
      <c r="AV65" s="26">
        <v>-3.7239035006787491E-2</v>
      </c>
      <c r="AW65" s="26">
        <v>4.3287048238598649E-2</v>
      </c>
      <c r="AX65" s="26">
        <v>5.0350657014293476E-2</v>
      </c>
      <c r="AY65" s="26">
        <v>6.847871871584664E-2</v>
      </c>
      <c r="BA65" s="26">
        <v>-5.5820794650464661E-2</v>
      </c>
      <c r="BB65" s="26">
        <v>9.0533433087695066E-3</v>
      </c>
      <c r="BC65" s="26">
        <v>4.2596065001249336E-3</v>
      </c>
      <c r="BD65" s="26">
        <v>2.9036993570077361E-2</v>
      </c>
      <c r="BF65" s="26">
        <v>-8.5903774090426932E-2</v>
      </c>
      <c r="BG65" s="26">
        <v>1.833429603735379E-2</v>
      </c>
      <c r="BH65" s="26">
        <v>2.8964741461975359E-2</v>
      </c>
      <c r="BI65" s="26">
        <v>6.271508693812082E-2</v>
      </c>
      <c r="BK65" s="26">
        <v>-6.6294724213339859E-2</v>
      </c>
      <c r="BL65" s="26">
        <v>2.792218811224409E-2</v>
      </c>
      <c r="BM65" s="26">
        <v>3.3999984490746614E-2</v>
      </c>
      <c r="BN65" s="26">
        <v>6.278008181185063E-2</v>
      </c>
    </row>
    <row r="66" spans="2:66" x14ac:dyDescent="0.35">
      <c r="BM66" s="174"/>
    </row>
    <row r="67" spans="2:66" x14ac:dyDescent="0.35">
      <c r="B67" s="31"/>
      <c r="C67" s="41" t="s">
        <v>35</v>
      </c>
      <c r="D67" s="41" t="s">
        <v>36</v>
      </c>
      <c r="E67" s="41" t="s">
        <v>37</v>
      </c>
      <c r="F67" s="41" t="s">
        <v>38</v>
      </c>
      <c r="G67" s="30"/>
      <c r="H67" s="41" t="s">
        <v>39</v>
      </c>
      <c r="I67" s="41" t="s">
        <v>40</v>
      </c>
      <c r="J67" s="41" t="s">
        <v>41</v>
      </c>
      <c r="K67" s="41" t="s">
        <v>42</v>
      </c>
      <c r="M67" s="41" t="s">
        <v>43</v>
      </c>
      <c r="N67" s="41" t="s">
        <v>44</v>
      </c>
      <c r="O67" s="41" t="s">
        <v>45</v>
      </c>
      <c r="P67" s="41" t="s">
        <v>46</v>
      </c>
      <c r="Q67" s="30"/>
      <c r="R67" s="41" t="s">
        <v>47</v>
      </c>
      <c r="S67" s="41" t="s">
        <v>48</v>
      </c>
      <c r="T67" s="41" t="s">
        <v>49</v>
      </c>
      <c r="U67" s="41" t="s">
        <v>50</v>
      </c>
      <c r="W67" s="41" t="s">
        <v>51</v>
      </c>
      <c r="X67" s="41" t="s">
        <v>52</v>
      </c>
      <c r="Y67" s="41" t="s">
        <v>53</v>
      </c>
      <c r="Z67" s="41" t="s">
        <v>54</v>
      </c>
      <c r="AA67" s="30"/>
      <c r="AB67" s="41" t="s">
        <v>55</v>
      </c>
      <c r="AC67" s="41" t="s">
        <v>58</v>
      </c>
      <c r="AD67" s="41" t="s">
        <v>59</v>
      </c>
      <c r="AE67" s="41" t="s">
        <v>60</v>
      </c>
      <c r="AG67" s="41" t="s">
        <v>61</v>
      </c>
      <c r="AH67" s="41" t="s">
        <v>56</v>
      </c>
      <c r="AI67" s="41" t="s">
        <v>62</v>
      </c>
      <c r="AJ67" s="41" t="s">
        <v>63</v>
      </c>
      <c r="AK67" s="30"/>
      <c r="AL67" s="41" t="s">
        <v>64</v>
      </c>
      <c r="AM67" s="41" t="s">
        <v>65</v>
      </c>
      <c r="AN67" s="41" t="s">
        <v>57</v>
      </c>
      <c r="AO67" s="41" t="s">
        <v>66</v>
      </c>
      <c r="AQ67" s="41" t="s">
        <v>67</v>
      </c>
      <c r="AR67" s="41" t="s">
        <v>68</v>
      </c>
      <c r="AS67" s="41" t="s">
        <v>69</v>
      </c>
      <c r="AT67" s="41" t="s">
        <v>70</v>
      </c>
      <c r="AU67" s="30"/>
      <c r="AV67" s="41" t="s">
        <v>71</v>
      </c>
      <c r="AW67" s="41" t="s">
        <v>72</v>
      </c>
      <c r="AX67" s="41" t="s">
        <v>73</v>
      </c>
      <c r="AY67" s="41" t="s">
        <v>74</v>
      </c>
      <c r="BA67" s="41" t="s">
        <v>249</v>
      </c>
      <c r="BB67" s="41" t="s">
        <v>252</v>
      </c>
      <c r="BC67" s="41" t="s">
        <v>253</v>
      </c>
      <c r="BD67" s="41" t="s">
        <v>254</v>
      </c>
      <c r="BF67" s="41" t="s">
        <v>258</v>
      </c>
      <c r="BG67" s="41" t="s">
        <v>259</v>
      </c>
      <c r="BH67" s="41" t="s">
        <v>263</v>
      </c>
      <c r="BI67" s="41" t="s">
        <v>271</v>
      </c>
      <c r="BK67" s="41" t="s">
        <v>274</v>
      </c>
      <c r="BL67" s="41" t="s">
        <v>277</v>
      </c>
      <c r="BM67" s="41" t="s">
        <v>279</v>
      </c>
      <c r="BN67" s="41" t="s">
        <v>283</v>
      </c>
    </row>
    <row r="68" spans="2:66" x14ac:dyDescent="0.35">
      <c r="B68" s="4" t="s">
        <v>228</v>
      </c>
      <c r="C68" s="4"/>
      <c r="D68" s="4"/>
      <c r="E68" s="4"/>
      <c r="F68" s="4"/>
      <c r="G68" s="30"/>
      <c r="H68" s="4"/>
      <c r="I68" s="4"/>
      <c r="J68" s="4"/>
      <c r="K68" s="4"/>
      <c r="M68" s="4"/>
      <c r="N68" s="4"/>
      <c r="O68" s="4"/>
      <c r="P68" s="4"/>
      <c r="Q68" s="30"/>
      <c r="R68" s="4"/>
      <c r="S68" s="4"/>
      <c r="T68" s="4"/>
      <c r="U68" s="4"/>
      <c r="W68" s="4"/>
      <c r="X68" s="4"/>
      <c r="Y68" s="4"/>
      <c r="Z68" s="4"/>
      <c r="AA68" s="30"/>
      <c r="AB68" s="4"/>
      <c r="AC68" s="4"/>
      <c r="AD68" s="4"/>
      <c r="AE68" s="4"/>
      <c r="AG68" s="4"/>
      <c r="AH68" s="4"/>
      <c r="AI68" s="4"/>
      <c r="AJ68" s="4"/>
      <c r="AK68" s="30"/>
      <c r="AL68" s="4"/>
      <c r="AM68" s="4"/>
      <c r="AN68" s="4"/>
      <c r="AO68" s="4"/>
      <c r="AQ68" s="4"/>
      <c r="AR68" s="4"/>
      <c r="AS68" s="4"/>
      <c r="AT68" s="4"/>
      <c r="AU68" s="30"/>
      <c r="AV68" s="4"/>
      <c r="AW68" s="4"/>
      <c r="AX68" s="4"/>
      <c r="AY68" s="4"/>
      <c r="BA68" s="4"/>
      <c r="BB68" s="4"/>
      <c r="BC68" s="4"/>
      <c r="BD68" s="4"/>
      <c r="BF68" s="4"/>
      <c r="BG68" s="4"/>
      <c r="BH68" s="4"/>
      <c r="BI68" s="4"/>
      <c r="BK68" s="4"/>
      <c r="BL68" s="4"/>
      <c r="BM68" s="4"/>
      <c r="BN68" s="4"/>
    </row>
    <row r="69" spans="2:66" x14ac:dyDescent="0.35">
      <c r="B69" s="29" t="s">
        <v>75</v>
      </c>
      <c r="C69" s="73">
        <v>5.3285306173145974E-2</v>
      </c>
      <c r="D69" s="73">
        <v>6.5066594949869216E-2</v>
      </c>
      <c r="E69" s="73">
        <v>0.11564913318613512</v>
      </c>
      <c r="F69" s="73">
        <v>0.18850158416332419</v>
      </c>
      <c r="G69" s="30"/>
      <c r="H69" s="73">
        <f t="shared" ref="H69:K71" si="40">H47/C47-1</f>
        <v>0.74441823899371062</v>
      </c>
      <c r="I69" s="73">
        <f t="shared" si="40"/>
        <v>0.73511895597120169</v>
      </c>
      <c r="J69" s="73">
        <f t="shared" si="40"/>
        <v>0.68083405931593499</v>
      </c>
      <c r="K69" s="73">
        <f t="shared" si="40"/>
        <v>0.56333858808663617</v>
      </c>
      <c r="M69" s="73">
        <f t="shared" ref="M69:P71" si="41">M47/H47-1</f>
        <v>0.27561704748599181</v>
      </c>
      <c r="N69" s="73">
        <f t="shared" si="41"/>
        <v>0.23838705440967156</v>
      </c>
      <c r="O69" s="73">
        <f t="shared" si="41"/>
        <v>0.23457883481274644</v>
      </c>
      <c r="P69" s="73">
        <f t="shared" si="41"/>
        <v>0.27360766268131065</v>
      </c>
      <c r="Q69" s="30"/>
      <c r="R69" s="73">
        <f t="shared" ref="R69:U71" si="42">R47/M47-1</f>
        <v>0.36343830228230911</v>
      </c>
      <c r="S69" s="73">
        <f t="shared" si="42"/>
        <v>0.36710094312177466</v>
      </c>
      <c r="T69" s="73">
        <f t="shared" si="42"/>
        <v>0.33147030316526527</v>
      </c>
      <c r="U69" s="73">
        <f t="shared" si="42"/>
        <v>0.23419361318152387</v>
      </c>
      <c r="W69" s="73">
        <f t="shared" ref="W69:Z71" si="43">W47/R47-1</f>
        <v>-8.3318937594472064E-2</v>
      </c>
      <c r="X69" s="73">
        <f t="shared" si="43"/>
        <v>-5.0186173669843681E-2</v>
      </c>
      <c r="Y69" s="73">
        <f t="shared" si="43"/>
        <v>-6.4308725752280083E-3</v>
      </c>
      <c r="Z69" s="73">
        <f t="shared" si="43"/>
        <v>3.8072582678305489E-2</v>
      </c>
      <c r="AA69" s="30"/>
      <c r="AB69" s="73">
        <f t="shared" ref="AB69:AE71" si="44">AB47/W47-1</f>
        <v>0.17904432116650759</v>
      </c>
      <c r="AC69" s="73">
        <f t="shared" si="44"/>
        <v>0.19306281061238995</v>
      </c>
      <c r="AD69" s="73">
        <f t="shared" si="44"/>
        <v>0.17503473568455163</v>
      </c>
      <c r="AE69" s="73">
        <f t="shared" si="44"/>
        <v>0.19869209631049589</v>
      </c>
      <c r="AG69" s="73">
        <f t="shared" ref="AG69:AJ71" si="45">AG47/AB47-1</f>
        <v>0.31445570824059677</v>
      </c>
      <c r="AH69" s="73">
        <f t="shared" si="45"/>
        <v>0.31179590787066092</v>
      </c>
      <c r="AI69" s="73">
        <f t="shared" si="45"/>
        <v>0.32785395312681653</v>
      </c>
      <c r="AJ69" s="73">
        <f t="shared" si="45"/>
        <v>0.29337695736426328</v>
      </c>
      <c r="AK69" s="30"/>
      <c r="AL69" s="73">
        <f t="shared" ref="AL69:AO71" si="46">AL47/AG47-1</f>
        <v>0.14122210501676524</v>
      </c>
      <c r="AM69" s="73">
        <f t="shared" si="46"/>
        <v>0.22830935916403727</v>
      </c>
      <c r="AN69" s="73">
        <f t="shared" si="46"/>
        <v>0.25983553571160112</v>
      </c>
      <c r="AO69" s="73">
        <f t="shared" si="46"/>
        <v>0.27686564270547831</v>
      </c>
      <c r="AQ69" s="73">
        <f t="shared" ref="AQ69:AT71" si="47">AQ47/AL47-1</f>
        <v>0.25865779821156965</v>
      </c>
      <c r="AR69" s="73">
        <f t="shared" si="47"/>
        <v>0.22292857598048932</v>
      </c>
      <c r="AS69" s="73">
        <f t="shared" si="47"/>
        <v>0.18076286753738269</v>
      </c>
      <c r="AT69" s="73">
        <f t="shared" si="47"/>
        <v>0.158634133258444</v>
      </c>
      <c r="AU69" s="30"/>
      <c r="AV69" s="73">
        <f t="shared" ref="AV69:AY71" si="48">AV47/AQ47-1</f>
        <v>6.0890995340903364E-2</v>
      </c>
      <c r="AW69" s="73">
        <f t="shared" si="48"/>
        <v>7.6859483181134447E-2</v>
      </c>
      <c r="AX69" s="73">
        <f t="shared" si="48"/>
        <v>5.6764605347243924E-2</v>
      </c>
      <c r="AY69" s="73">
        <f t="shared" si="48"/>
        <v>7.5706268944127686E-2</v>
      </c>
      <c r="BA69" s="73">
        <v>0.17181124242826229</v>
      </c>
      <c r="BB69" s="73">
        <v>0.16715122805686722</v>
      </c>
      <c r="BC69" s="73">
        <v>0.17166273922560116</v>
      </c>
      <c r="BD69" s="73">
        <v>0.1732225833193155</v>
      </c>
      <c r="BF69" s="73">
        <v>0.15958380396840077</v>
      </c>
      <c r="BG69" s="73">
        <v>0.14586087254687019</v>
      </c>
      <c r="BH69" s="73">
        <f t="shared" ref="BH69:BH71" si="49">BH47/BC47-1</f>
        <v>0.17161264179383595</v>
      </c>
      <c r="BI69" s="73">
        <v>0.16786364483673988</v>
      </c>
      <c r="BK69" s="73">
        <v>0.16004888737186329</v>
      </c>
      <c r="BL69" s="73">
        <v>0.1833071034517828</v>
      </c>
      <c r="BM69" s="73">
        <v>0.16258759312532267</v>
      </c>
      <c r="BN69" s="73">
        <v>0.14472463963979987</v>
      </c>
    </row>
    <row r="70" spans="2:66" x14ac:dyDescent="0.35">
      <c r="B70" s="30" t="s">
        <v>76</v>
      </c>
      <c r="C70" s="28">
        <v>0.11267408299941151</v>
      </c>
      <c r="D70" s="28">
        <v>0.15347588426822112</v>
      </c>
      <c r="E70" s="28">
        <v>0.18429620231909483</v>
      </c>
      <c r="F70" s="28">
        <v>0.1824442276589735</v>
      </c>
      <c r="G70" s="30"/>
      <c r="H70" s="28">
        <f t="shared" si="40"/>
        <v>0.63150628192737801</v>
      </c>
      <c r="I70" s="28">
        <f t="shared" si="40"/>
        <v>0.55482182585100515</v>
      </c>
      <c r="J70" s="28">
        <f t="shared" si="40"/>
        <v>0.5155963230486873</v>
      </c>
      <c r="K70" s="28">
        <f t="shared" si="40"/>
        <v>0.41490672441773979</v>
      </c>
      <c r="M70" s="28">
        <f t="shared" si="41"/>
        <v>0.18198742951218194</v>
      </c>
      <c r="N70" s="28">
        <f t="shared" si="41"/>
        <v>0.17440624625220735</v>
      </c>
      <c r="O70" s="28">
        <f t="shared" si="41"/>
        <v>0.19957954259015276</v>
      </c>
      <c r="P70" s="28">
        <f t="shared" si="41"/>
        <v>0.26201947974727746</v>
      </c>
      <c r="Q70" s="30"/>
      <c r="R70" s="28">
        <f t="shared" si="42"/>
        <v>0.5911365958748529</v>
      </c>
      <c r="S70" s="28">
        <f t="shared" si="42"/>
        <v>0.68021564747061425</v>
      </c>
      <c r="T70" s="28">
        <f t="shared" si="42"/>
        <v>0.63913686769016143</v>
      </c>
      <c r="U70" s="28">
        <f t="shared" si="42"/>
        <v>0.43657679921090486</v>
      </c>
      <c r="W70" s="28">
        <f t="shared" si="43"/>
        <v>-0.17442435993406069</v>
      </c>
      <c r="X70" s="28">
        <f t="shared" si="43"/>
        <v>-0.12953760968749939</v>
      </c>
      <c r="Y70" s="28">
        <f t="shared" si="43"/>
        <v>-9.1816667988264156E-2</v>
      </c>
      <c r="Z70" s="28">
        <f t="shared" si="43"/>
        <v>9.7437324313953688E-4</v>
      </c>
      <c r="AA70" s="30"/>
      <c r="AB70" s="28">
        <f t="shared" si="44"/>
        <v>0.24343741638837413</v>
      </c>
      <c r="AC70" s="28">
        <f t="shared" si="44"/>
        <v>0.1582599400012521</v>
      </c>
      <c r="AD70" s="28">
        <f t="shared" si="44"/>
        <v>9.8366381154447291E-2</v>
      </c>
      <c r="AE70" s="28">
        <f t="shared" si="44"/>
        <v>0.12961029187946016</v>
      </c>
      <c r="AG70" s="28">
        <f t="shared" si="45"/>
        <v>0.25693542345731157</v>
      </c>
      <c r="AH70" s="28">
        <f t="shared" si="45"/>
        <v>0.32118967144347854</v>
      </c>
      <c r="AI70" s="28">
        <f t="shared" si="45"/>
        <v>0.34210407773370322</v>
      </c>
      <c r="AJ70" s="28">
        <f t="shared" si="45"/>
        <v>0.30681509842118193</v>
      </c>
      <c r="AK70" s="30"/>
      <c r="AL70" s="28">
        <f t="shared" si="46"/>
        <v>5.2641089532649898E-2</v>
      </c>
      <c r="AM70" s="28">
        <f t="shared" si="46"/>
        <v>0.15825296181500637</v>
      </c>
      <c r="AN70" s="28">
        <f t="shared" si="46"/>
        <v>0.19182208024513425</v>
      </c>
      <c r="AO70" s="28">
        <f t="shared" si="46"/>
        <v>0.22228339860670587</v>
      </c>
      <c r="AQ70" s="28">
        <f t="shared" si="47"/>
        <v>0.22713022108582304</v>
      </c>
      <c r="AR70" s="28">
        <f t="shared" si="47"/>
        <v>0.17679244309089959</v>
      </c>
      <c r="AS70" s="28">
        <f t="shared" si="47"/>
        <v>0.16038949367644295</v>
      </c>
      <c r="AT70" s="28">
        <f t="shared" si="47"/>
        <v>0.15794560645191891</v>
      </c>
      <c r="AU70" s="30"/>
      <c r="AV70" s="28">
        <f t="shared" si="48"/>
        <v>0.12682226476218528</v>
      </c>
      <c r="AW70" s="28">
        <f t="shared" si="48"/>
        <v>0.24318268915555863</v>
      </c>
      <c r="AX70" s="28">
        <f t="shared" si="48"/>
        <v>0.19581198771405983</v>
      </c>
      <c r="AY70" s="28">
        <f t="shared" si="48"/>
        <v>0.20777948874639063</v>
      </c>
      <c r="BA70" s="28">
        <v>0.3788101538763109</v>
      </c>
      <c r="BB70" s="28">
        <v>0.28668178893388019</v>
      </c>
      <c r="BC70" s="28">
        <v>0.29741343804058329</v>
      </c>
      <c r="BD70" s="28">
        <v>0.29223245504547801</v>
      </c>
      <c r="BF70" s="28">
        <v>0.17161880390484341</v>
      </c>
      <c r="BG70" s="28">
        <v>6.5266226713957431E-2</v>
      </c>
      <c r="BH70" s="28">
        <f t="shared" si="49"/>
        <v>0.10437524700681799</v>
      </c>
      <c r="BI70" s="28">
        <v>7.0359609443167326E-2</v>
      </c>
      <c r="BK70" s="28">
        <v>0.16962808663821871</v>
      </c>
      <c r="BL70" s="28">
        <v>0.14673031666483749</v>
      </c>
      <c r="BM70" s="28">
        <v>0.12206083607421303</v>
      </c>
      <c r="BN70" s="28">
        <v>0.10392264571003595</v>
      </c>
    </row>
    <row r="71" spans="2:66" x14ac:dyDescent="0.35">
      <c r="B71" s="30" t="s">
        <v>77</v>
      </c>
      <c r="C71" s="28">
        <v>-4.3511367344717389E-3</v>
      </c>
      <c r="D71" s="28">
        <v>-5.0213436504110698E-3</v>
      </c>
      <c r="E71" s="28">
        <v>5.8800808062080101E-2</v>
      </c>
      <c r="F71" s="28">
        <v>0.19354562872267378</v>
      </c>
      <c r="G71" s="30"/>
      <c r="H71" s="28">
        <f t="shared" si="40"/>
        <v>0.8677073197472831</v>
      </c>
      <c r="I71" s="28">
        <f t="shared" si="40"/>
        <v>0.90082141590828502</v>
      </c>
      <c r="J71" s="28">
        <f t="shared" si="40"/>
        <v>0.83389027922689118</v>
      </c>
      <c r="K71" s="28">
        <f t="shared" si="40"/>
        <v>0.6857902148628594</v>
      </c>
      <c r="M71" s="28">
        <f t="shared" si="41"/>
        <v>0.36492247635400377</v>
      </c>
      <c r="N71" s="28">
        <f t="shared" si="41"/>
        <v>0.28648529334042183</v>
      </c>
      <c r="O71" s="28">
        <f t="shared" si="41"/>
        <v>0.26137120918250645</v>
      </c>
      <c r="P71" s="28">
        <f t="shared" si="41"/>
        <v>0.28163140629772743</v>
      </c>
      <c r="Q71" s="30"/>
      <c r="R71" s="28">
        <f t="shared" si="42"/>
        <v>0.17536408745625298</v>
      </c>
      <c r="S71" s="28">
        <f t="shared" si="42"/>
        <v>0.15222072125411112</v>
      </c>
      <c r="T71" s="28">
        <f t="shared" si="42"/>
        <v>0.10748558947144304</v>
      </c>
      <c r="U71" s="28">
        <f t="shared" si="42"/>
        <v>9.6206335554335221E-2</v>
      </c>
      <c r="W71" s="28">
        <f t="shared" si="43"/>
        <v>1.8551636761147572E-2</v>
      </c>
      <c r="X71" s="28">
        <f t="shared" si="43"/>
        <v>2.9224177165544152E-2</v>
      </c>
      <c r="Y71" s="28">
        <f t="shared" si="43"/>
        <v>8.5571884256094854E-2</v>
      </c>
      <c r="Z71" s="28">
        <f t="shared" si="43"/>
        <v>7.1220336675892781E-2</v>
      </c>
      <c r="AA71" s="30"/>
      <c r="AB71" s="28">
        <f t="shared" si="44"/>
        <v>0.1206840032511709</v>
      </c>
      <c r="AC71" s="28">
        <f t="shared" si="44"/>
        <v>0.2225190583028176</v>
      </c>
      <c r="AD71" s="28">
        <f t="shared" si="44"/>
        <v>0.24414559535740343</v>
      </c>
      <c r="AE71" s="28">
        <f t="shared" si="44"/>
        <v>0.25636993542261233</v>
      </c>
      <c r="AG71" s="28">
        <f t="shared" si="45"/>
        <v>0.37229728646759952</v>
      </c>
      <c r="AH71" s="28">
        <f t="shared" si="45"/>
        <v>0.30426317824805649</v>
      </c>
      <c r="AI71" s="28">
        <f t="shared" si="45"/>
        <v>0.3165136453927031</v>
      </c>
      <c r="AJ71" s="28">
        <f t="shared" si="45"/>
        <v>0.28328917720701008</v>
      </c>
      <c r="AK71" s="30"/>
      <c r="AL71" s="28">
        <f t="shared" si="46"/>
        <v>0.22280977353157594</v>
      </c>
      <c r="AM71" s="28">
        <f t="shared" si="46"/>
        <v>0.28521567765417943</v>
      </c>
      <c r="AN71" s="28">
        <f t="shared" si="46"/>
        <v>0.31501301405517945</v>
      </c>
      <c r="AO71" s="28">
        <f t="shared" si="46"/>
        <v>0.31859074526631503</v>
      </c>
      <c r="AQ71" s="28">
        <f t="shared" si="47"/>
        <v>0.28365525821248694</v>
      </c>
      <c r="AR71" s="28">
        <f t="shared" si="47"/>
        <v>0.25670248151665387</v>
      </c>
      <c r="AS71" s="28">
        <f t="shared" si="47"/>
        <v>0.19574285120929402</v>
      </c>
      <c r="AT71" s="28">
        <f t="shared" si="47"/>
        <v>0.15912203095613364</v>
      </c>
      <c r="AU71" s="30"/>
      <c r="AV71" s="28">
        <f t="shared" si="48"/>
        <v>1.091758700678791E-2</v>
      </c>
      <c r="AW71" s="28">
        <f t="shared" si="48"/>
        <v>-3.7155083463629945E-2</v>
      </c>
      <c r="AX71" s="28">
        <f t="shared" si="48"/>
        <v>-4.2450362865622315E-2</v>
      </c>
      <c r="AY71" s="28">
        <f t="shared" si="48"/>
        <v>-1.7787287376902383E-2</v>
      </c>
      <c r="BA71" s="28">
        <v>-3.0748451536687371E-3</v>
      </c>
      <c r="BB71" s="28">
        <v>6.1356247555118593E-2</v>
      </c>
      <c r="BC71" s="28">
        <v>5.9608989538587176E-2</v>
      </c>
      <c r="BD71" s="28">
        <v>6.9629204007978451E-2</v>
      </c>
      <c r="BF71" s="28">
        <v>0.14552089351404951</v>
      </c>
      <c r="BG71" s="28">
        <v>0.23233820213583112</v>
      </c>
      <c r="BH71" s="28">
        <f t="shared" si="49"/>
        <v>0.24497269240808794</v>
      </c>
      <c r="BI71" s="28">
        <v>0.27040026450247279</v>
      </c>
      <c r="BK71" s="28">
        <v>0.1486005704065354</v>
      </c>
      <c r="BL71" s="28">
        <v>0.2172328861801387</v>
      </c>
      <c r="BM71" s="28">
        <v>0.20181119172948225</v>
      </c>
      <c r="BN71" s="28">
        <v>0.18087619023088375</v>
      </c>
    </row>
    <row r="72" spans="2:66" x14ac:dyDescent="0.35">
      <c r="B72" s="31" t="s">
        <v>223</v>
      </c>
      <c r="C72" s="74">
        <v>-2.7770011512040336</v>
      </c>
      <c r="D72" s="74">
        <v>-3.6706481051123951</v>
      </c>
      <c r="E72" s="74">
        <v>-2.7873034619316894</v>
      </c>
      <c r="F72" s="74">
        <v>0.23157117082590606</v>
      </c>
      <c r="G72" s="30"/>
      <c r="H72" s="74">
        <f>(H50-C50)*100</f>
        <v>3.3785638361898185</v>
      </c>
      <c r="I72" s="74">
        <f>(I50-D50)*100</f>
        <v>4.9763730678609281</v>
      </c>
      <c r="J72" s="74">
        <f>(J50-E50)*100</f>
        <v>4.7272327720657703</v>
      </c>
      <c r="K72" s="74">
        <f>(K50-F50)*100</f>
        <v>4.2919644379162953</v>
      </c>
      <c r="M72" s="74">
        <f>(M50-H50)*100</f>
        <v>3.5832233646870937</v>
      </c>
      <c r="N72" s="74">
        <f>(N50-I50)*100</f>
        <v>2.217165251924047</v>
      </c>
      <c r="O72" s="74">
        <f>(O50-J50)*100</f>
        <v>1.2291976710729347</v>
      </c>
      <c r="P72" s="74">
        <f>(P50-K50)*100</f>
        <v>0.37225150667704598</v>
      </c>
      <c r="Q72" s="30"/>
      <c r="R72" s="74">
        <f>(R50-M50)*100</f>
        <v>-7.5543616761907124</v>
      </c>
      <c r="S72" s="74">
        <f>(S50-N50)*100</f>
        <v>-9.3211516739269022</v>
      </c>
      <c r="T72" s="74">
        <f>(T50-O50)*100</f>
        <v>-9.7350981686577072</v>
      </c>
      <c r="U72" s="74">
        <f>(U50-P50)*100</f>
        <v>-6.6478056471892639</v>
      </c>
      <c r="W72" s="74">
        <f>(W50-R50)*100</f>
        <v>5.2465211554579172</v>
      </c>
      <c r="X72" s="74">
        <f>(X50-S50)*100</f>
        <v>4.1787601051196113</v>
      </c>
      <c r="Y72" s="74">
        <f>(Y50-T50)*100</f>
        <v>4.4572068754736405</v>
      </c>
      <c r="Z72" s="74">
        <f>(Z50-U50)*100</f>
        <v>1.6863897807369299</v>
      </c>
      <c r="AA72" s="30"/>
      <c r="AB72" s="74">
        <f>(AB50-W50)*100</f>
        <v>-2.5965293905659328</v>
      </c>
      <c r="AC72" s="74">
        <f>(AC50-X50)*100</f>
        <v>1.3371940001379534</v>
      </c>
      <c r="AD72" s="74">
        <f>(AD50-Y50)*100</f>
        <v>3.0932578774334307</v>
      </c>
      <c r="AE72" s="74">
        <f>(AE50-Z50)*100</f>
        <v>2.6223098311179416</v>
      </c>
      <c r="AG72" s="74">
        <f>(AG50-AB50)*100</f>
        <v>2.1940824528196288</v>
      </c>
      <c r="AH72" s="74">
        <f>(AH50-AC50)*100</f>
        <v>-0.31868288633788433</v>
      </c>
      <c r="AI72" s="74">
        <f>(AI50-AD50)*100</f>
        <v>-0.4755712233937337</v>
      </c>
      <c r="AJ72" s="74">
        <f>(AJ50-AE50)*100</f>
        <v>-0.44551573460039906</v>
      </c>
      <c r="AK72" s="30"/>
      <c r="AL72" s="74">
        <f>(AL50-AG50)*100</f>
        <v>3.7214771947532865</v>
      </c>
      <c r="AM72" s="74">
        <f>(AM50-AH50)*100</f>
        <v>2.5563736087636846</v>
      </c>
      <c r="AN72" s="74">
        <f>(AN50-AI50)*100</f>
        <v>2.4180433781224031</v>
      </c>
      <c r="AO72" s="74">
        <f>(AO50-AJ50)*100</f>
        <v>1.8520136401633081</v>
      </c>
      <c r="AQ72" s="74">
        <f>(AQ50-AL50)*100</f>
        <v>1.1077402896580546</v>
      </c>
      <c r="AR72" s="74">
        <f>(AR50-AM50)*100</f>
        <v>1.5944835423302828</v>
      </c>
      <c r="AS72" s="74">
        <f>(AS50-AN50)*100</f>
        <v>0.73110700044363153</v>
      </c>
      <c r="AT72" s="74">
        <f>(AT50-AO50)*100</f>
        <v>2.4645591255678667E-2</v>
      </c>
      <c r="AU72" s="30"/>
      <c r="AV72" s="74">
        <f>(AV50-AQ50)*100</f>
        <v>-2.6795303541169879</v>
      </c>
      <c r="AW72" s="74">
        <f>(AW50-AR50)*100</f>
        <v>-6.281632620619904</v>
      </c>
      <c r="AX72" s="74">
        <f>(AX50-AS50)*100</f>
        <v>-5.4790635056862103</v>
      </c>
      <c r="AY72" s="74">
        <f>(AY50-AT50)*100</f>
        <v>-5.0889433149429735</v>
      </c>
      <c r="BA72" s="74">
        <v>-8.089712069880667</v>
      </c>
      <c r="BB72" s="74">
        <v>-4.8084650714926518</v>
      </c>
      <c r="BC72" s="74">
        <v>-5.0572474935218938</v>
      </c>
      <c r="BD72" s="74">
        <v>-4.7206637892970864</v>
      </c>
      <c r="BF72" s="74">
        <v>-0.55925957357617628</v>
      </c>
      <c r="BG72" s="74">
        <v>3.6405999917916376</v>
      </c>
      <c r="BH72" s="74">
        <f>(BH50-BC50)*100</f>
        <v>2.9943945323380241</v>
      </c>
      <c r="BI72" s="74">
        <v>4.2794817519430701</v>
      </c>
      <c r="BK72" s="74">
        <v>-0.44957958681687282</v>
      </c>
      <c r="BL72" s="74">
        <v>1.4874179221361805</v>
      </c>
      <c r="BM72" s="74">
        <v>1.7144742878455355</v>
      </c>
      <c r="BN72" s="74">
        <v>1.6744749583333496</v>
      </c>
    </row>
    <row r="73" spans="2:66" x14ac:dyDescent="0.35">
      <c r="B73" s="30" t="s">
        <v>79</v>
      </c>
      <c r="C73" s="28">
        <v>0.28819253976961057</v>
      </c>
      <c r="D73" s="28">
        <v>0.26269509069080765</v>
      </c>
      <c r="E73" s="28">
        <v>0.24675675394954144</v>
      </c>
      <c r="F73" s="28">
        <v>0.24873237277184179</v>
      </c>
      <c r="G73" s="30"/>
      <c r="H73" s="28">
        <f t="shared" ref="H73:K75" si="50">H51/C51-1</f>
        <v>0.40666418267951254</v>
      </c>
      <c r="I73" s="28">
        <f t="shared" si="50"/>
        <v>0.42759218810227417</v>
      </c>
      <c r="J73" s="28">
        <f t="shared" si="50"/>
        <v>0.44556542313011294</v>
      </c>
      <c r="K73" s="28">
        <f t="shared" si="50"/>
        <v>0.45468524354379469</v>
      </c>
      <c r="M73" s="28">
        <f t="shared" ref="M73:P75" si="51">M51/H51-1</f>
        <v>0.26328187081394017</v>
      </c>
      <c r="N73" s="28">
        <f t="shared" si="51"/>
        <v>0.31612508381371551</v>
      </c>
      <c r="O73" s="28">
        <f t="shared" si="51"/>
        <v>0.27231625719670105</v>
      </c>
      <c r="P73" s="28">
        <f t="shared" si="51"/>
        <v>0.28099716645565809</v>
      </c>
      <c r="Q73" s="30"/>
      <c r="R73" s="28">
        <f t="shared" ref="R73:U75" si="52">R51/M51-1</f>
        <v>0.45402466695122801</v>
      </c>
      <c r="S73" s="28">
        <f t="shared" si="52"/>
        <v>0.32716057825129585</v>
      </c>
      <c r="T73" s="28">
        <f t="shared" si="52"/>
        <v>0.29380097251192994</v>
      </c>
      <c r="U73" s="28">
        <f t="shared" si="52"/>
        <v>0.21211507960786724</v>
      </c>
      <c r="W73" s="28">
        <f t="shared" ref="W73:Z75" si="53">W51/R51-1</f>
        <v>-1.8777456751592814E-2</v>
      </c>
      <c r="X73" s="28">
        <f t="shared" si="53"/>
        <v>1.6158618273253822E-2</v>
      </c>
      <c r="Y73" s="28">
        <f t="shared" si="53"/>
        <v>6.1700343625768372E-2</v>
      </c>
      <c r="Z73" s="28">
        <f t="shared" si="53"/>
        <v>8.3622922240039754E-2</v>
      </c>
      <c r="AA73" s="30"/>
      <c r="AB73" s="28">
        <f t="shared" ref="AB73:AE75" si="54">AB51/W51-1</f>
        <v>0.1129889829574382</v>
      </c>
      <c r="AC73" s="28">
        <f t="shared" si="54"/>
        <v>0.12446250735249387</v>
      </c>
      <c r="AD73" s="28">
        <f t="shared" si="54"/>
        <v>0.12528606382768226</v>
      </c>
      <c r="AE73" s="28">
        <f t="shared" si="54"/>
        <v>0.15604747879387237</v>
      </c>
      <c r="AG73" s="28">
        <f t="shared" ref="AG73:AJ75" si="55">AG51/AB51-1</f>
        <v>0.27270926668238604</v>
      </c>
      <c r="AH73" s="28">
        <f t="shared" si="55"/>
        <v>0.26552653236079959</v>
      </c>
      <c r="AI73" s="28">
        <f t="shared" si="55"/>
        <v>0.28956695653448006</v>
      </c>
      <c r="AJ73" s="28">
        <f t="shared" si="55"/>
        <v>0.26919961566674599</v>
      </c>
      <c r="AK73" s="30"/>
      <c r="AL73" s="28">
        <f t="shared" ref="AL73:AO75" si="56">AL51/AG51-1</f>
        <v>0.28961234335514585</v>
      </c>
      <c r="AM73" s="28">
        <f t="shared" si="56"/>
        <v>0.29460340649942984</v>
      </c>
      <c r="AN73" s="28">
        <f t="shared" si="56"/>
        <v>0.30306332183115314</v>
      </c>
      <c r="AO73" s="28">
        <f t="shared" si="56"/>
        <v>0.30633608770577414</v>
      </c>
      <c r="AQ73" s="28">
        <f t="shared" ref="AQ73:AT75" si="57">AQ51/AL51-1</f>
        <v>0.25903780621656258</v>
      </c>
      <c r="AR73" s="28">
        <f t="shared" si="57"/>
        <v>0.26865207428764104</v>
      </c>
      <c r="AS73" s="28">
        <f t="shared" si="57"/>
        <v>0.25566418103057398</v>
      </c>
      <c r="AT73" s="28">
        <f t="shared" si="57"/>
        <v>0.21070653216982094</v>
      </c>
      <c r="AU73" s="30"/>
      <c r="AV73" s="28">
        <f t="shared" ref="AV73:AY75" si="58">AV51/AQ51-1</f>
        <v>4.5498216539287428E-2</v>
      </c>
      <c r="AW73" s="28">
        <f t="shared" si="58"/>
        <v>3.0755646001993764E-2</v>
      </c>
      <c r="AX73" s="28">
        <f t="shared" si="58"/>
        <v>1.0431466335570683E-2</v>
      </c>
      <c r="AY73" s="28">
        <f t="shared" si="58"/>
        <v>3.576183890676865E-2</v>
      </c>
      <c r="BA73" s="28">
        <v>0.19410865911422537</v>
      </c>
      <c r="BB73" s="28">
        <v>0.20934351646339344</v>
      </c>
      <c r="BC73" s="28">
        <v>0.21336235334220333</v>
      </c>
      <c r="BD73" s="28">
        <v>0.19508204052831912</v>
      </c>
      <c r="BF73" s="28">
        <v>0.20668412980731432</v>
      </c>
      <c r="BG73" s="28">
        <v>0.15027016396067605</v>
      </c>
      <c r="BH73" s="28">
        <f t="shared" ref="BH73:BH75" si="59">BH51/BC51-1</f>
        <v>0.14248712440153177</v>
      </c>
      <c r="BI73" s="28">
        <v>0.14421621226050485</v>
      </c>
      <c r="BK73" s="28">
        <v>6.3424351448589267E-2</v>
      </c>
      <c r="BL73" s="28">
        <v>0.1039223177572921</v>
      </c>
      <c r="BM73" s="28">
        <v>0.10853460656967351</v>
      </c>
      <c r="BN73" s="28">
        <v>9.8755817908547261E-2</v>
      </c>
    </row>
    <row r="74" spans="2:66" x14ac:dyDescent="0.35">
      <c r="B74" s="30" t="s">
        <v>80</v>
      </c>
      <c r="C74" s="28">
        <v>0.20332736653680117</v>
      </c>
      <c r="D74" s="28">
        <v>0.19540169411269526</v>
      </c>
      <c r="E74" s="28">
        <v>0.20964692130505047</v>
      </c>
      <c r="F74" s="28">
        <v>0.24971554274444352</v>
      </c>
      <c r="G74" s="30"/>
      <c r="H74" s="28">
        <f t="shared" si="50"/>
        <v>0.21911095554777726</v>
      </c>
      <c r="I74" s="28">
        <f t="shared" si="50"/>
        <v>0.26482109062101133</v>
      </c>
      <c r="J74" s="28">
        <f t="shared" si="50"/>
        <v>0.26966036663350867</v>
      </c>
      <c r="K74" s="28">
        <f t="shared" si="50"/>
        <v>0.41359635811836126</v>
      </c>
      <c r="M74" s="28">
        <f t="shared" si="51"/>
        <v>0.72975882859603791</v>
      </c>
      <c r="N74" s="28">
        <f t="shared" si="51"/>
        <v>0.52494954415756134</v>
      </c>
      <c r="O74" s="28">
        <f t="shared" si="51"/>
        <v>0.42363396234862205</v>
      </c>
      <c r="P74" s="28">
        <f t="shared" si="51"/>
        <v>0.33465012094407953</v>
      </c>
      <c r="Q74" s="30"/>
      <c r="R74" s="28">
        <f t="shared" si="52"/>
        <v>8.3405950454376043E-3</v>
      </c>
      <c r="S74" s="28">
        <f t="shared" si="52"/>
        <v>7.3430083972252813E-2</v>
      </c>
      <c r="T74" s="28">
        <f t="shared" si="52"/>
        <v>7.6024403283122322E-2</v>
      </c>
      <c r="U74" s="28">
        <f t="shared" si="52"/>
        <v>-3.5947151681537393E-2</v>
      </c>
      <c r="W74" s="28">
        <f t="shared" si="53"/>
        <v>-7.3580246913580227E-2</v>
      </c>
      <c r="X74" s="28">
        <f t="shared" si="53"/>
        <v>-4.9147570256366735E-2</v>
      </c>
      <c r="Y74" s="28">
        <f t="shared" si="53"/>
        <v>-1.1251881402247643E-2</v>
      </c>
      <c r="Z74" s="28">
        <f t="shared" si="53"/>
        <v>1.3548989943935164E-2</v>
      </c>
      <c r="AA74" s="30"/>
      <c r="AB74" s="28">
        <f t="shared" si="54"/>
        <v>0.12206823027718561</v>
      </c>
      <c r="AC74" s="28">
        <f t="shared" si="54"/>
        <v>0.14744019673597153</v>
      </c>
      <c r="AD74" s="28">
        <f t="shared" si="54"/>
        <v>0.14603254363536933</v>
      </c>
      <c r="AE74" s="28">
        <f t="shared" si="54"/>
        <v>0.12328511535000097</v>
      </c>
      <c r="AG74" s="28">
        <f t="shared" si="55"/>
        <v>0.20684877276326197</v>
      </c>
      <c r="AH74" s="28">
        <f t="shared" si="55"/>
        <v>0.19376522162688747</v>
      </c>
      <c r="AI74" s="28">
        <f t="shared" si="55"/>
        <v>0.20403899721448471</v>
      </c>
      <c r="AJ74" s="28">
        <f t="shared" si="55"/>
        <v>0.29251468044984219</v>
      </c>
      <c r="AK74" s="30"/>
      <c r="AL74" s="28">
        <f t="shared" si="56"/>
        <v>0.25464982778415601</v>
      </c>
      <c r="AM74" s="28">
        <f t="shared" si="56"/>
        <v>0.27946792883956251</v>
      </c>
      <c r="AN74" s="28">
        <f t="shared" si="56"/>
        <v>0.25440738598633339</v>
      </c>
      <c r="AO74" s="28">
        <f t="shared" si="56"/>
        <v>0.16724496352572094</v>
      </c>
      <c r="AQ74" s="28">
        <f t="shared" si="57"/>
        <v>0.11014955030328388</v>
      </c>
      <c r="AR74" s="28">
        <f t="shared" si="57"/>
        <v>0.17311494648756898</v>
      </c>
      <c r="AS74" s="28">
        <f t="shared" si="57"/>
        <v>0.12792117419035343</v>
      </c>
      <c r="AT74" s="28">
        <f t="shared" si="57"/>
        <v>0.33030458069154012</v>
      </c>
      <c r="AU74" s="30"/>
      <c r="AV74" s="28">
        <f t="shared" si="58"/>
        <v>0.2796684015920492</v>
      </c>
      <c r="AW74" s="28">
        <f t="shared" si="58"/>
        <v>-6.7374189900395787E-2</v>
      </c>
      <c r="AX74" s="28">
        <f t="shared" si="58"/>
        <v>-3.3618216364751263E-2</v>
      </c>
      <c r="AY74" s="28">
        <f t="shared" si="58"/>
        <v>-0.12737389915827291</v>
      </c>
      <c r="BA74" s="28">
        <v>-0.11233804475853948</v>
      </c>
      <c r="BB74" s="28">
        <v>0.14107825762522141</v>
      </c>
      <c r="BC74" s="28">
        <v>0.12534074886417046</v>
      </c>
      <c r="BD74" s="28">
        <v>0.13697300373228005</v>
      </c>
      <c r="BF74" s="28">
        <v>0.22522391773096695</v>
      </c>
      <c r="BG74" s="28">
        <v>0.44323987411615673</v>
      </c>
      <c r="BH74" s="28">
        <f t="shared" si="59"/>
        <v>0.5379539332177834</v>
      </c>
      <c r="BI74" s="28">
        <v>0.70801132488383156</v>
      </c>
      <c r="BK74" s="28">
        <v>1.0046027582705812</v>
      </c>
      <c r="BL74" s="28">
        <v>0.79079909661798098</v>
      </c>
      <c r="BM74" s="28">
        <v>0.69641176044608599</v>
      </c>
      <c r="BN74" s="28">
        <v>0.46100875920377149</v>
      </c>
    </row>
    <row r="75" spans="2:66" x14ac:dyDescent="0.35">
      <c r="B75" s="30" t="s">
        <v>81</v>
      </c>
      <c r="C75" s="28">
        <v>-3.3379443179828394</v>
      </c>
      <c r="D75" s="28">
        <v>-1.3296390917923067</v>
      </c>
      <c r="E75" s="28">
        <v>-1.0305771812080546</v>
      </c>
      <c r="F75" s="28">
        <v>-9.191485158295043E-2</v>
      </c>
      <c r="G75" s="30"/>
      <c r="H75" s="28">
        <f t="shared" si="50"/>
        <v>-2.2227937394371375</v>
      </c>
      <c r="I75" s="28">
        <f t="shared" si="50"/>
        <v>-8.7174980897281955</v>
      </c>
      <c r="J75" s="28">
        <f t="shared" si="50"/>
        <v>-98.443371378398822</v>
      </c>
      <c r="K75" s="28">
        <f t="shared" si="50"/>
        <v>2.3629391928641392</v>
      </c>
      <c r="M75" s="28">
        <f t="shared" si="51"/>
        <v>0.70512589387657054</v>
      </c>
      <c r="N75" s="28">
        <f t="shared" si="51"/>
        <v>9.6393210749646574E-2</v>
      </c>
      <c r="O75" s="28">
        <f t="shared" si="51"/>
        <v>0.16183731574584681</v>
      </c>
      <c r="P75" s="28">
        <f t="shared" si="51"/>
        <v>0.26336303795830474</v>
      </c>
      <c r="Q75" s="30"/>
      <c r="R75" s="28">
        <f t="shared" si="52"/>
        <v>-0.99422026431718069</v>
      </c>
      <c r="S75" s="28">
        <f t="shared" si="52"/>
        <v>-0.46329097594014013</v>
      </c>
      <c r="T75" s="28">
        <f t="shared" si="52"/>
        <v>-0.51495928654517242</v>
      </c>
      <c r="U75" s="28">
        <f t="shared" si="52"/>
        <v>-0.16648957733256509</v>
      </c>
      <c r="W75" s="28">
        <f t="shared" si="53"/>
        <v>57.865853658537311</v>
      </c>
      <c r="X75" s="28">
        <f t="shared" si="53"/>
        <v>0.23974232627454684</v>
      </c>
      <c r="Y75" s="28">
        <f t="shared" si="53"/>
        <v>0.40953857960540896</v>
      </c>
      <c r="Z75" s="28">
        <f t="shared" si="53"/>
        <v>4.8702445617394785E-2</v>
      </c>
      <c r="AA75" s="30"/>
      <c r="AB75" s="28">
        <f t="shared" si="54"/>
        <v>0.26931841723637717</v>
      </c>
      <c r="AC75" s="28">
        <f t="shared" si="54"/>
        <v>1.0374973340830209</v>
      </c>
      <c r="AD75" s="28">
        <f t="shared" si="54"/>
        <v>1.1371468109481526</v>
      </c>
      <c r="AE75" s="28">
        <f t="shared" si="54"/>
        <v>0.72561779322599929</v>
      </c>
      <c r="AG75" s="28">
        <f t="shared" si="55"/>
        <v>2.4366737391872109</v>
      </c>
      <c r="AH75" s="28">
        <f t="shared" si="55"/>
        <v>0.52171513398294822</v>
      </c>
      <c r="AI75" s="28">
        <f t="shared" si="55"/>
        <v>0.46041409032285485</v>
      </c>
      <c r="AJ75" s="28">
        <f t="shared" si="55"/>
        <v>0.31919859454168309</v>
      </c>
      <c r="AK75" s="30"/>
      <c r="AL75" s="28">
        <f t="shared" si="56"/>
        <v>-0.22833804288462001</v>
      </c>
      <c r="AM75" s="28">
        <f t="shared" si="56"/>
        <v>0.2544680265642778</v>
      </c>
      <c r="AN75" s="28">
        <f t="shared" si="56"/>
        <v>0.3737993392959027</v>
      </c>
      <c r="AO75" s="28">
        <f t="shared" si="56"/>
        <v>0.39380968413648398</v>
      </c>
      <c r="AQ75" s="28">
        <f t="shared" si="57"/>
        <v>0.75151552450995429</v>
      </c>
      <c r="AR75" s="28">
        <f t="shared" si="57"/>
        <v>0.2460831376771504</v>
      </c>
      <c r="AS75" s="28">
        <f t="shared" si="57"/>
        <v>3.4961483111825675E-2</v>
      </c>
      <c r="AT75" s="28">
        <f t="shared" si="57"/>
        <v>-8.9145867502834486E-3</v>
      </c>
      <c r="AU75" s="30"/>
      <c r="AV75" s="28">
        <f t="shared" si="58"/>
        <v>-0.45578804968463926</v>
      </c>
      <c r="AW75" s="28">
        <f t="shared" si="58"/>
        <v>-0.27647785960883808</v>
      </c>
      <c r="AX75" s="28">
        <f t="shared" si="58"/>
        <v>-0.24008261082937976</v>
      </c>
      <c r="AY75" s="28">
        <f t="shared" si="58"/>
        <v>-0.1443603373116904</v>
      </c>
      <c r="BA75" s="66" t="s">
        <v>206</v>
      </c>
      <c r="BB75" s="28">
        <v>-0.75393810716517118</v>
      </c>
      <c r="BC75" s="28">
        <v>-0.72112719640502676</v>
      </c>
      <c r="BD75" s="28">
        <v>-0.41032944941777572</v>
      </c>
      <c r="BF75" s="66" t="s">
        <v>206</v>
      </c>
      <c r="BG75" s="28">
        <v>1.8876255533334869</v>
      </c>
      <c r="BH75" s="28">
        <f t="shared" si="59"/>
        <v>1.9197201785068194</v>
      </c>
      <c r="BI75" s="28">
        <v>0.92974240317042267</v>
      </c>
      <c r="BK75" s="66" t="s">
        <v>206</v>
      </c>
      <c r="BL75" s="28">
        <v>0.75228779531235102</v>
      </c>
      <c r="BM75" s="28">
        <v>0.52762378446260194</v>
      </c>
      <c r="BN75" s="28">
        <v>0.3857175201778138</v>
      </c>
    </row>
    <row r="76" spans="2:66" x14ac:dyDescent="0.35">
      <c r="B76" s="31" t="s">
        <v>224</v>
      </c>
      <c r="C76" s="74">
        <v>-12.688228762811079</v>
      </c>
      <c r="D76" s="74">
        <v>-11.93571073044196</v>
      </c>
      <c r="E76" s="74">
        <v>-8.0862335160000729</v>
      </c>
      <c r="F76" s="74">
        <v>-2.0895648847938624</v>
      </c>
      <c r="G76" s="30"/>
      <c r="H76" s="74">
        <f>(H54-C54)*100</f>
        <v>15.165467804792696</v>
      </c>
      <c r="I76" s="74">
        <f>(I54-D54)*100</f>
        <v>15.368349599736659</v>
      </c>
      <c r="J76" s="74">
        <f>(J54-E54)*100</f>
        <v>12.721204397176939</v>
      </c>
      <c r="K76" s="74">
        <f>(K54-F54)*100</f>
        <v>7.7893649502890518</v>
      </c>
      <c r="M76" s="74">
        <f>(M54-H54)*100</f>
        <v>2.1043222297811979</v>
      </c>
      <c r="N76" s="74">
        <f>(N54-I54)*100</f>
        <v>-1.4386820008288699</v>
      </c>
      <c r="O76" s="74">
        <f>(O54-J54)*100</f>
        <v>-0.73682499851210759</v>
      </c>
      <c r="P76" s="74">
        <f>(P54-K54)*100</f>
        <v>-0.11708609640206369</v>
      </c>
      <c r="Q76" s="30"/>
      <c r="R76" s="74">
        <f>(R54-M54)*100</f>
        <v>-8.3186270410841185</v>
      </c>
      <c r="S76" s="74">
        <f>(S54-N54)*100</f>
        <v>-6.7475197396592188</v>
      </c>
      <c r="T76" s="74">
        <f>(T54-O54)*100</f>
        <v>-7.4814651856303369</v>
      </c>
      <c r="U76" s="74">
        <f>(U54-P54)*100</f>
        <v>-4.6876509741686823</v>
      </c>
      <c r="W76" s="74">
        <f>(W54-R54)*100</f>
        <v>2.2387110716383383</v>
      </c>
      <c r="X76" s="74">
        <f>(X54-S54)*100</f>
        <v>1.3312277689751808</v>
      </c>
      <c r="Y76" s="74">
        <f>(Y54-T54)*100</f>
        <v>1.7948880494129862</v>
      </c>
      <c r="Z76" s="74">
        <f>(Z54-U54)*100</f>
        <v>9.9853921163618742E-2</v>
      </c>
      <c r="AA76" s="30"/>
      <c r="AB76" s="74">
        <f>(AB54-W54)*100</f>
        <v>0.17411944399217566</v>
      </c>
      <c r="AC76" s="74">
        <f>(AC54-X54)*100</f>
        <v>4.0289841662684029</v>
      </c>
      <c r="AD76" s="74">
        <f>(AD54-Y54)*100</f>
        <v>4.9799829422917998</v>
      </c>
      <c r="AE76" s="74">
        <f>(AE54-Z54)*100</f>
        <v>4.3304345261429509</v>
      </c>
      <c r="AG76" s="74">
        <f>(AG54-AB54)*100</f>
        <v>3.9527445458251029</v>
      </c>
      <c r="AH76" s="74">
        <f>(AH54-AC54)*100</f>
        <v>1.5556524387426744</v>
      </c>
      <c r="AI76" s="74">
        <f>(AI54-AD54)*100</f>
        <v>1.1043307895894028</v>
      </c>
      <c r="AJ76" s="74">
        <f>(AJ54-AE54)*100</f>
        <v>0.28312965742859353</v>
      </c>
      <c r="AK76" s="30"/>
      <c r="AL76" s="74">
        <f>(AL54-AG54)*100</f>
        <v>-2.0728219998469744</v>
      </c>
      <c r="AM76" s="74">
        <f>(AM54-AH54)*100</f>
        <v>0.24016049627955949</v>
      </c>
      <c r="AN76" s="74">
        <f>(AN54-AI54)*100</f>
        <v>1.1005640735190587</v>
      </c>
      <c r="AO76" s="74">
        <f>(AO54-AJ54)*100</f>
        <v>1.3247827544152684</v>
      </c>
      <c r="AQ76" s="74">
        <f>(AQ54-AL54)*100</f>
        <v>1.6947976982304971</v>
      </c>
      <c r="AR76" s="74">
        <f>(AR54-AM54)*100</f>
        <v>0.21806251881510696</v>
      </c>
      <c r="AS76" s="74">
        <f>(AS54-AN54)*100</f>
        <v>-1.6382141018327869</v>
      </c>
      <c r="AT76" s="74">
        <f>(AT54-AO54)*100</f>
        <v>-2.2833098016893176</v>
      </c>
      <c r="AU76" s="30"/>
      <c r="AV76" s="74">
        <f>(AV54-AQ54)*100</f>
        <v>-2.9333262745713164</v>
      </c>
      <c r="AW76" s="74">
        <f>(AW54-AR54)*100</f>
        <v>-3.8505430265332929</v>
      </c>
      <c r="AX76" s="74">
        <f>(AX54-AS54)*100</f>
        <v>-3.2665395544378444</v>
      </c>
      <c r="AY76" s="74">
        <f>(AY54-AT54)*100</f>
        <v>-2.7630914393784942</v>
      </c>
      <c r="BA76" s="74">
        <v>-7.6450166062572347</v>
      </c>
      <c r="BB76" s="74">
        <v>-6.2224138136729881</v>
      </c>
      <c r="BC76" s="74">
        <v>-6.3718859014737506</v>
      </c>
      <c r="BD76" s="74">
        <v>-5.3435661642632519</v>
      </c>
      <c r="BF76" s="74">
        <v>-2.6830354197978474</v>
      </c>
      <c r="BG76" s="74">
        <v>2.5267314521612199</v>
      </c>
      <c r="BH76" s="74">
        <f>(BH54-BC54)*100</f>
        <v>2.9696752778161613</v>
      </c>
      <c r="BI76" s="74">
        <v>3.5225305622220904</v>
      </c>
      <c r="BK76" s="74">
        <v>0.42841220080965109</v>
      </c>
      <c r="BL76" s="74">
        <v>2.0142368655971423</v>
      </c>
      <c r="BM76" s="74">
        <v>1.5573717416782387</v>
      </c>
      <c r="BN76" s="74">
        <v>1.8783279728942726</v>
      </c>
    </row>
    <row r="77" spans="2:66" x14ac:dyDescent="0.35">
      <c r="B77" s="30" t="s">
        <v>83</v>
      </c>
      <c r="C77" s="28">
        <v>-0.26939970717423134</v>
      </c>
      <c r="D77" s="28">
        <v>1.0064043915828158E-2</v>
      </c>
      <c r="E77" s="28">
        <v>-3.247757500773274E-2</v>
      </c>
      <c r="F77" s="28">
        <v>-0.20152595787029359</v>
      </c>
      <c r="G77" s="30"/>
      <c r="H77" s="28">
        <f t="shared" ref="H77:K78" si="60">H55/C55-1</f>
        <v>-4.8096192384769587E-2</v>
      </c>
      <c r="I77" s="28">
        <f t="shared" si="60"/>
        <v>-2.7173913043478937E-3</v>
      </c>
      <c r="J77" s="28">
        <f t="shared" si="60"/>
        <v>0.25479539641943716</v>
      </c>
      <c r="K77" s="28">
        <f t="shared" si="60"/>
        <v>0.14083921894474449</v>
      </c>
      <c r="M77" s="28">
        <f t="shared" ref="M77:P79" si="61">M55/H55-1</f>
        <v>0.60421052631578953</v>
      </c>
      <c r="N77" s="28">
        <f t="shared" si="61"/>
        <v>0.37057220708446859</v>
      </c>
      <c r="O77" s="28">
        <f t="shared" si="61"/>
        <v>0.64229299363057324</v>
      </c>
      <c r="P77" s="28">
        <f t="shared" si="61"/>
        <v>0.57447195921340133</v>
      </c>
      <c r="Q77" s="30"/>
      <c r="R77" s="28">
        <f t="shared" ref="R77:U79" si="62">R55/M55-1</f>
        <v>3.2736220472440944</v>
      </c>
      <c r="S77" s="28">
        <f t="shared" si="62"/>
        <v>4.1315440689198146</v>
      </c>
      <c r="T77" s="28">
        <f t="shared" si="62"/>
        <v>2.3473471920570899</v>
      </c>
      <c r="U77" s="28">
        <f t="shared" si="62"/>
        <v>2.2593963224239619</v>
      </c>
      <c r="W77" s="28">
        <f t="shared" ref="W77:Z79" si="63">W55/R55-1</f>
        <v>-0.15538154460310138</v>
      </c>
      <c r="X77" s="28">
        <f t="shared" si="63"/>
        <v>-0.12655775811971337</v>
      </c>
      <c r="Y77" s="28">
        <f t="shared" si="63"/>
        <v>-0.11767159475367295</v>
      </c>
      <c r="Z77" s="28">
        <f t="shared" si="63"/>
        <v>-0.19649446494464939</v>
      </c>
      <c r="AA77" s="30"/>
      <c r="AB77" s="28">
        <f t="shared" ref="AB77:AE79" si="64">AB55/W55-1</f>
        <v>-0.36811488820214511</v>
      </c>
      <c r="AC77" s="28">
        <f t="shared" si="64"/>
        <v>-0.32453611295926654</v>
      </c>
      <c r="AD77" s="28">
        <f t="shared" si="64"/>
        <v>-0.33732534930139724</v>
      </c>
      <c r="AE77" s="28">
        <f t="shared" si="64"/>
        <v>-9.0788660249050634E-2</v>
      </c>
      <c r="AG77" s="28">
        <f t="shared" ref="AG77:AJ79" si="65">AG55/AB55-1</f>
        <v>0.38607594936708844</v>
      </c>
      <c r="AH77" s="28">
        <f t="shared" si="65"/>
        <v>0.30600853671883543</v>
      </c>
      <c r="AI77" s="28">
        <f t="shared" si="65"/>
        <v>0.44728915662650603</v>
      </c>
      <c r="AJ77" s="28">
        <f t="shared" si="65"/>
        <v>0.34448761534725603</v>
      </c>
      <c r="AK77" s="30"/>
      <c r="AL77" s="28">
        <f t="shared" ref="AL77:AO79" si="66">AL55/AG55-1</f>
        <v>0.13781652137816525</v>
      </c>
      <c r="AM77" s="28">
        <f t="shared" si="66"/>
        <v>0.10625995139529043</v>
      </c>
      <c r="AN77" s="28">
        <f t="shared" si="66"/>
        <v>0.32082808478010838</v>
      </c>
      <c r="AO77" s="28">
        <f t="shared" si="66"/>
        <v>0.22085756601524387</v>
      </c>
      <c r="AQ77" s="28">
        <f t="shared" ref="AQ77:AT79" si="67">AQ55/AL55-1</f>
        <v>0.79551258664720903</v>
      </c>
      <c r="AR77" s="28">
        <f t="shared" si="67"/>
        <v>0.48072115748806898</v>
      </c>
      <c r="AS77" s="28">
        <f t="shared" si="67"/>
        <v>0.11991541236472192</v>
      </c>
      <c r="AT77" s="28">
        <f t="shared" si="67"/>
        <v>0.3577832351983905</v>
      </c>
      <c r="AU77" s="30"/>
      <c r="AV77" s="28">
        <f t="shared" ref="AV77:AY79" si="68">AV55/AQ55-1</f>
        <v>-0.38006705272782682</v>
      </c>
      <c r="AW77" s="28">
        <f t="shared" si="68"/>
        <v>-0.46482836240855374</v>
      </c>
      <c r="AX77" s="28">
        <f t="shared" si="68"/>
        <v>-0.38972194453700615</v>
      </c>
      <c r="AY77" s="28">
        <f t="shared" si="68"/>
        <v>-0.47196495892261758</v>
      </c>
      <c r="BA77" s="28">
        <v>5.7358243198950554E-3</v>
      </c>
      <c r="BB77" s="28">
        <v>0.2145110410094635</v>
      </c>
      <c r="BC77" s="28">
        <v>8.6816720257234525E-2</v>
      </c>
      <c r="BD77" s="28">
        <v>4.9729685114110023E-2</v>
      </c>
      <c r="BF77" s="28">
        <v>0.2770083102493075</v>
      </c>
      <c r="BG77" s="28">
        <v>-7.0838252656434397E-2</v>
      </c>
      <c r="BH77" s="28">
        <f t="shared" ref="BH77:BH79" si="69">BH55/BC55-1</f>
        <v>-5.9004130847381875E-2</v>
      </c>
      <c r="BI77" s="28">
        <v>0.12529485768202542</v>
      </c>
      <c r="BK77" s="28">
        <v>-0.2147505422993492</v>
      </c>
      <c r="BL77" s="28">
        <v>0.17509529860228712</v>
      </c>
      <c r="BM77" s="28">
        <v>0.23889185501572063</v>
      </c>
      <c r="BN77" s="28">
        <v>0.24469831953324261</v>
      </c>
    </row>
    <row r="78" spans="2:66" x14ac:dyDescent="0.35">
      <c r="B78" s="30" t="s">
        <v>84</v>
      </c>
      <c r="C78" s="28">
        <v>0.38870863075924733</v>
      </c>
      <c r="D78" s="28">
        <v>0.29059829059829068</v>
      </c>
      <c r="E78" s="28">
        <v>0.25372009794688255</v>
      </c>
      <c r="F78" s="28">
        <v>0.32264127302343049</v>
      </c>
      <c r="G78" s="30"/>
      <c r="H78" s="28">
        <f t="shared" si="60"/>
        <v>0.21028037383177556</v>
      </c>
      <c r="I78" s="28">
        <f t="shared" si="60"/>
        <v>0.5459161147902869</v>
      </c>
      <c r="J78" s="28">
        <f t="shared" si="60"/>
        <v>0.54356971153846145</v>
      </c>
      <c r="K78" s="28">
        <f t="shared" si="60"/>
        <v>0.48825312618416095</v>
      </c>
      <c r="M78" s="28">
        <f t="shared" si="61"/>
        <v>0.76061776061776065</v>
      </c>
      <c r="N78" s="28">
        <f t="shared" si="61"/>
        <v>0.19648721976295858</v>
      </c>
      <c r="O78" s="28">
        <f t="shared" si="61"/>
        <v>0.21374343001752005</v>
      </c>
      <c r="P78" s="28">
        <f t="shared" si="61"/>
        <v>0.79618077657542963</v>
      </c>
      <c r="Q78" s="30"/>
      <c r="R78" s="28">
        <f t="shared" si="62"/>
        <v>1.0666666666666669</v>
      </c>
      <c r="S78" s="28">
        <f t="shared" si="62"/>
        <v>1.3890679078649004</v>
      </c>
      <c r="T78" s="28">
        <f t="shared" si="62"/>
        <v>1.0771451483560543</v>
      </c>
      <c r="U78" s="28">
        <f t="shared" si="62"/>
        <v>0.49673966971436667</v>
      </c>
      <c r="W78" s="28">
        <f t="shared" si="63"/>
        <v>-0.29021646859083183</v>
      </c>
      <c r="X78" s="28">
        <f t="shared" si="63"/>
        <v>-0.15645918673194137</v>
      </c>
      <c r="Y78" s="28">
        <f t="shared" si="63"/>
        <v>-0.14431318044938612</v>
      </c>
      <c r="Z78" s="28">
        <f t="shared" si="63"/>
        <v>-0.32586717177696223</v>
      </c>
      <c r="AA78" s="30"/>
      <c r="AB78" s="28">
        <f t="shared" si="64"/>
        <v>-0.26894902078038574</v>
      </c>
      <c r="AC78" s="28">
        <f t="shared" si="64"/>
        <v>-7.2071538552647141E-2</v>
      </c>
      <c r="AD78" s="28">
        <f t="shared" si="64"/>
        <v>0.1423930698429885</v>
      </c>
      <c r="AE78" s="28">
        <f t="shared" si="64"/>
        <v>8.7489463332396822E-2</v>
      </c>
      <c r="AG78" s="28">
        <f t="shared" si="65"/>
        <v>-1.2065439672801492E-2</v>
      </c>
      <c r="AH78" s="28">
        <f t="shared" si="65"/>
        <v>6.9564107473354397E-3</v>
      </c>
      <c r="AI78" s="28">
        <f t="shared" si="65"/>
        <v>-4.8736176935229136E-2</v>
      </c>
      <c r="AJ78" s="28">
        <f t="shared" si="65"/>
        <v>0.27813842327939797</v>
      </c>
      <c r="AK78" s="30"/>
      <c r="AL78" s="28">
        <f t="shared" si="66"/>
        <v>1.5092113434071619</v>
      </c>
      <c r="AM78" s="28">
        <f t="shared" si="66"/>
        <v>0.712511091393079</v>
      </c>
      <c r="AN78" s="28">
        <f t="shared" si="66"/>
        <v>0.99074150959063356</v>
      </c>
      <c r="AO78" s="28">
        <f t="shared" si="66"/>
        <v>0.72118761844598844</v>
      </c>
      <c r="AQ78" s="28">
        <f t="shared" si="67"/>
        <v>0.51311664741791785</v>
      </c>
      <c r="AR78" s="28">
        <f t="shared" si="67"/>
        <v>0.59293116210214647</v>
      </c>
      <c r="AS78" s="28">
        <f t="shared" si="67"/>
        <v>0.19685499176208054</v>
      </c>
      <c r="AT78" s="28">
        <f t="shared" si="67"/>
        <v>0.18823771213811735</v>
      </c>
      <c r="AU78" s="30"/>
      <c r="AV78" s="28">
        <f t="shared" si="68"/>
        <v>-0.27079925853233011</v>
      </c>
      <c r="AW78" s="28">
        <f t="shared" si="68"/>
        <v>-0.28433354243628162</v>
      </c>
      <c r="AX78" s="28">
        <f t="shared" si="68"/>
        <v>-0.19045793545688994</v>
      </c>
      <c r="AY78" s="28">
        <f t="shared" si="68"/>
        <v>-0.10173219007141276</v>
      </c>
      <c r="BA78" s="28">
        <v>0.23573831775700915</v>
      </c>
      <c r="BB78" s="28">
        <v>0.12495536149076392</v>
      </c>
      <c r="BC78" s="28">
        <v>0.58134228765766949</v>
      </c>
      <c r="BD78" s="28">
        <v>0.70580710827464821</v>
      </c>
      <c r="BF78" s="28">
        <v>0.10067763794772522</v>
      </c>
      <c r="BG78" s="28">
        <v>0.20301858478587076</v>
      </c>
      <c r="BH78" s="28">
        <f t="shared" si="69"/>
        <v>-0.22114991969074138</v>
      </c>
      <c r="BI78" s="28">
        <v>-0.37620042090324868</v>
      </c>
      <c r="BK78" s="28">
        <v>-0.1059806508355321</v>
      </c>
      <c r="BL78" s="28">
        <v>8.0240842468875195E-2</v>
      </c>
      <c r="BM78" s="28">
        <v>0.17875181320889921</v>
      </c>
      <c r="BN78" s="28">
        <v>0.91503690394633086</v>
      </c>
    </row>
    <row r="79" spans="2:66" x14ac:dyDescent="0.35">
      <c r="B79" s="29" t="s">
        <v>85</v>
      </c>
      <c r="C79" s="75" t="s">
        <v>206</v>
      </c>
      <c r="D79" s="73">
        <v>-1.4338610344957872</v>
      </c>
      <c r="E79" s="73">
        <v>-1.1326832319326787</v>
      </c>
      <c r="F79" s="73">
        <v>-0.15943458810321698</v>
      </c>
      <c r="G79" s="30"/>
      <c r="H79" s="75" t="s">
        <v>206</v>
      </c>
      <c r="I79" s="73">
        <f>I57/D57-1</f>
        <v>-6.7388313158582251</v>
      </c>
      <c r="J79" s="73">
        <f>J57/E57-1</f>
        <v>-23.421041354188802</v>
      </c>
      <c r="K79" s="73">
        <f>K57/F57-1</f>
        <v>2.5469281204468226</v>
      </c>
      <c r="M79" s="73">
        <f t="shared" si="61"/>
        <v>0.68915405639624105</v>
      </c>
      <c r="N79" s="73">
        <f t="shared" si="61"/>
        <v>9.4917980545987213E-2</v>
      </c>
      <c r="O79" s="73">
        <f t="shared" si="61"/>
        <v>0.17476275576028111</v>
      </c>
      <c r="P79" s="73">
        <f t="shared" si="61"/>
        <v>0.22535444301811358</v>
      </c>
      <c r="Q79" s="30"/>
      <c r="R79" s="73">
        <f t="shared" si="62"/>
        <v>-1.1084099609297919</v>
      </c>
      <c r="S79" s="73">
        <f t="shared" si="62"/>
        <v>-0.48621005072483803</v>
      </c>
      <c r="T79" s="73">
        <f t="shared" si="62"/>
        <v>-0.52637359061549216</v>
      </c>
      <c r="U79" s="73">
        <f t="shared" si="62"/>
        <v>-0.15595928743702658</v>
      </c>
      <c r="W79" s="73">
        <f t="shared" si="63"/>
        <v>-4.0819075354932632</v>
      </c>
      <c r="X79" s="73">
        <f t="shared" si="63"/>
        <v>0.30065817867932587</v>
      </c>
      <c r="Y79" s="73">
        <f t="shared" si="63"/>
        <v>0.46055546967588845</v>
      </c>
      <c r="Z79" s="73">
        <f t="shared" si="63"/>
        <v>9.7849711492845604E-2</v>
      </c>
      <c r="AA79" s="30"/>
      <c r="AB79" s="73">
        <f t="shared" si="64"/>
        <v>0.28041578077013729</v>
      </c>
      <c r="AC79" s="73">
        <f t="shared" si="64"/>
        <v>1.0439669832842502</v>
      </c>
      <c r="AD79" s="73">
        <f t="shared" si="64"/>
        <v>1.0663138707591004</v>
      </c>
      <c r="AE79" s="73">
        <f t="shared" si="64"/>
        <v>0.72401213972745992</v>
      </c>
      <c r="AG79" s="73">
        <f t="shared" si="65"/>
        <v>2.883763837638385</v>
      </c>
      <c r="AH79" s="73">
        <f t="shared" si="65"/>
        <v>0.58355655667843709</v>
      </c>
      <c r="AI79" s="73">
        <f t="shared" si="65"/>
        <v>0.53284123180941245</v>
      </c>
      <c r="AJ79" s="73">
        <f t="shared" si="65"/>
        <v>0.32442160731668834</v>
      </c>
      <c r="AK79" s="30"/>
      <c r="AL79" s="73">
        <f t="shared" si="66"/>
        <v>-0.38581947743467926</v>
      </c>
      <c r="AM79" s="73">
        <f t="shared" si="66"/>
        <v>0.19682960741723154</v>
      </c>
      <c r="AN79" s="73">
        <f t="shared" si="66"/>
        <v>0.31503634891992793</v>
      </c>
      <c r="AO79" s="73">
        <f t="shared" si="66"/>
        <v>0.35476225581349219</v>
      </c>
      <c r="AQ79" s="73">
        <f t="shared" si="67"/>
        <v>0.87260703097807135</v>
      </c>
      <c r="AR79" s="73">
        <f t="shared" si="67"/>
        <v>0.21249223718868548</v>
      </c>
      <c r="AS79" s="73">
        <f t="shared" si="67"/>
        <v>1.882919612404832E-2</v>
      </c>
      <c r="AT79" s="73">
        <f t="shared" si="67"/>
        <v>-1.0597325978229932E-2</v>
      </c>
      <c r="AU79" s="30"/>
      <c r="AV79" s="73">
        <f t="shared" si="68"/>
        <v>-0.51047087980173456</v>
      </c>
      <c r="AW79" s="73">
        <f t="shared" si="68"/>
        <v>-0.29124113052424316</v>
      </c>
      <c r="AX79" s="73">
        <f t="shared" si="68"/>
        <v>-0.2591747886258392</v>
      </c>
      <c r="AY79" s="73">
        <f t="shared" si="68"/>
        <v>-0.1747060841926571</v>
      </c>
      <c r="BA79" s="75" t="s">
        <v>206</v>
      </c>
      <c r="BB79" s="73">
        <v>-0.85948080912539959</v>
      </c>
      <c r="BC79" s="73">
        <v>-0.89766168279535741</v>
      </c>
      <c r="BD79" s="73">
        <v>-0.54958035684090989</v>
      </c>
      <c r="BF79" s="75" t="s">
        <v>206</v>
      </c>
      <c r="BG79" s="73">
        <v>3.3724951232488101</v>
      </c>
      <c r="BH79" s="73">
        <f t="shared" si="69"/>
        <v>6.3730535857884663</v>
      </c>
      <c r="BI79" s="73">
        <v>1.5546835320045416</v>
      </c>
      <c r="BK79" s="75" t="s">
        <v>206</v>
      </c>
      <c r="BL79" s="73">
        <v>0.96726015452314362</v>
      </c>
      <c r="BM79" s="73">
        <v>0.60245795986356665</v>
      </c>
      <c r="BN79" s="73">
        <v>0.30794524526566547</v>
      </c>
    </row>
    <row r="80" spans="2:66" x14ac:dyDescent="0.35">
      <c r="B80" s="31" t="s">
        <v>225</v>
      </c>
      <c r="C80" s="74">
        <v>-13.31563643538688</v>
      </c>
      <c r="D80" s="74">
        <v>-12.216503429965384</v>
      </c>
      <c r="E80" s="74">
        <v>-8.3157536855969774</v>
      </c>
      <c r="F80" s="74">
        <v>-2.5093781559346224</v>
      </c>
      <c r="G80" s="30"/>
      <c r="H80" s="74">
        <f>(H58-C58)*100</f>
        <v>15.297712621642944</v>
      </c>
      <c r="I80" s="74">
        <f>(I58-D58)*100</f>
        <v>15.231330900430068</v>
      </c>
      <c r="J80" s="74">
        <f>(J58-E58)*100</f>
        <v>12.673991909403966</v>
      </c>
      <c r="K80" s="74">
        <f>(K58-F58)*100</f>
        <v>7.691956282280513</v>
      </c>
      <c r="M80" s="74">
        <f>(M58-H58)*100</f>
        <v>1.8263974935413041</v>
      </c>
      <c r="N80" s="74">
        <f>(N58-I58)*100</f>
        <v>-1.3549179620978444</v>
      </c>
      <c r="O80" s="74">
        <f>(O58-J58)*100</f>
        <v>-0.57123851616865529</v>
      </c>
      <c r="P80" s="74">
        <f>(P58-K58)*100</f>
        <v>-0.52110833564696368</v>
      </c>
      <c r="Q80" s="30"/>
      <c r="R80" s="74">
        <f>(R58-M58)*100</f>
        <v>-8.0533714406243693</v>
      </c>
      <c r="S80" s="74">
        <f>(S58-N58)*100</f>
        <v>-6.4542093961105298</v>
      </c>
      <c r="T80" s="74">
        <f>(T58-O58)*100</f>
        <v>-7.2281389051266993</v>
      </c>
      <c r="U80" s="74">
        <f>(U58-P58)*100</f>
        <v>-4.1832613569225892</v>
      </c>
      <c r="W80" s="74">
        <f>(W58-R58)*100</f>
        <v>2.5874522404221252</v>
      </c>
      <c r="X80" s="74">
        <f>(X58-S58)*100</f>
        <v>1.4354805661672319</v>
      </c>
      <c r="Y80" s="74">
        <f>(Y58-T58)*100</f>
        <v>1.8756863890067088</v>
      </c>
      <c r="Z80" s="74">
        <f>(Z58-U58)*100</f>
        <v>0.52113577158152813</v>
      </c>
      <c r="AA80" s="30"/>
      <c r="AB80" s="74">
        <f>(AB58-W58)*100</f>
        <v>0.17146314787448436</v>
      </c>
      <c r="AC80" s="74">
        <f>(AC58-X58)*100</f>
        <v>3.7954506465197824</v>
      </c>
      <c r="AD80" s="74">
        <f>(AD58-Y58)*100</f>
        <v>4.4497656370800618</v>
      </c>
      <c r="AE80" s="74">
        <f>(AE58-Z58)*100</f>
        <v>4.1944503235963184</v>
      </c>
      <c r="AG80" s="74">
        <f>(AG58-AB58)*100</f>
        <v>4.233273668393128</v>
      </c>
      <c r="AH80" s="74">
        <f>(AH58-AC58)*100</f>
        <v>1.8887604071424078</v>
      </c>
      <c r="AI80" s="74">
        <f>(AI58-AD58)*100</f>
        <v>1.5925617780165533</v>
      </c>
      <c r="AJ80" s="74">
        <f>(AJ58-AE58)*100</f>
        <v>0.3304098998396815</v>
      </c>
      <c r="AK80" s="30"/>
      <c r="AL80" s="74">
        <f>(AL58-AG58)*100</f>
        <v>-2.9552054165952981</v>
      </c>
      <c r="AM80" s="74">
        <f>(AM58-AH58)*100</f>
        <v>-0.28206384140696539</v>
      </c>
      <c r="AN80" s="74">
        <f>(AN58-AI58)*100</f>
        <v>0.52179291014611551</v>
      </c>
      <c r="AO80" s="74">
        <f>(AO58-AJ58)*100</f>
        <v>0.85993557418052313</v>
      </c>
      <c r="AQ80" s="74">
        <f>(AQ58-AL58)*100</f>
        <v>1.6798233830610612</v>
      </c>
      <c r="AR80" s="74">
        <f>(AR58-AM58)*100</f>
        <v>-9.1515681375943514E-2</v>
      </c>
      <c r="AS80" s="74">
        <f>(AS58-AN58)*100</f>
        <v>-1.7047666109608228</v>
      </c>
      <c r="AT80" s="74">
        <f>(AT58-AO58)*100</f>
        <v>-2.1844655964474353</v>
      </c>
      <c r="AU80" s="30"/>
      <c r="AV80" s="74">
        <f>(AV58-AQ58)*100</f>
        <v>-2.7594231659420205</v>
      </c>
      <c r="AW80" s="74">
        <f>(AW58-AR58)*100</f>
        <v>-3.6344091725914933</v>
      </c>
      <c r="AX80" s="74">
        <f>(AX58-AS58)*100</f>
        <v>-3.2066729783251646</v>
      </c>
      <c r="AY80" s="74">
        <f>(AY58-AT58)*100</f>
        <v>-2.9730296440162118</v>
      </c>
      <c r="BA80" s="74">
        <v>-7.8040536791485051</v>
      </c>
      <c r="BB80" s="74">
        <v>-6.1553601214555549</v>
      </c>
      <c r="BC80" s="74">
        <v>-6.862360226607052</v>
      </c>
      <c r="BD80" s="74">
        <v>-6.0365893064482892</v>
      </c>
      <c r="BF80" s="74">
        <v>-2.5586709881476302</v>
      </c>
      <c r="BG80" s="74">
        <v>2.3724230985997852</v>
      </c>
      <c r="BH80" s="74">
        <f>(BH58-BC58)*100</f>
        <v>3.4762488699114953</v>
      </c>
      <c r="BI80" s="74">
        <v>4.4670103980399629</v>
      </c>
      <c r="BK80" s="74">
        <v>0.54878451208812828</v>
      </c>
      <c r="BL80" s="74">
        <v>2.1299250490611836</v>
      </c>
      <c r="BM80" s="74">
        <v>1.5637404127348022</v>
      </c>
      <c r="BN80" s="74">
        <v>1.1732970130396896</v>
      </c>
    </row>
    <row r="81" spans="2:66" x14ac:dyDescent="0.35">
      <c r="B81" s="30" t="s">
        <v>87</v>
      </c>
      <c r="C81" s="28">
        <v>6.885993485342019</v>
      </c>
      <c r="D81" s="28">
        <v>10.880907372400756</v>
      </c>
      <c r="E81" s="28">
        <v>8.7279752704791331</v>
      </c>
      <c r="F81" s="28">
        <v>8.4153400868306818</v>
      </c>
      <c r="G81" s="30"/>
      <c r="H81" s="28">
        <f t="shared" ref="H81:K83" si="70">H59/C59-1</f>
        <v>-0.68442792234613792</v>
      </c>
      <c r="I81" s="28">
        <f t="shared" si="70"/>
        <v>-0.80477326968973739</v>
      </c>
      <c r="J81" s="28">
        <f t="shared" si="70"/>
        <v>-0.71591992373689228</v>
      </c>
      <c r="K81" s="28">
        <f t="shared" si="70"/>
        <v>-0.7645250537964956</v>
      </c>
      <c r="M81" s="28">
        <f t="shared" ref="M81:P84" si="71">M59/H59-1</f>
        <v>-0.67015706806282727</v>
      </c>
      <c r="N81" s="28">
        <f t="shared" si="71"/>
        <v>0.32599837000814991</v>
      </c>
      <c r="O81" s="28">
        <f t="shared" si="71"/>
        <v>6.6554809843400342E-2</v>
      </c>
      <c r="P81" s="28">
        <f t="shared" si="71"/>
        <v>10.994778067885118</v>
      </c>
      <c r="Q81" s="30"/>
      <c r="R81" s="28">
        <f>R59/M59-1</f>
        <v>16.813492063492063</v>
      </c>
      <c r="S81" s="28">
        <f>S59/N59-1</f>
        <v>4.0657652120467125</v>
      </c>
      <c r="T81" s="28">
        <f>T59/O59-1</f>
        <v>0.3272155217619297</v>
      </c>
      <c r="U81" s="28">
        <f>U59/P59-1</f>
        <v>-0.83804962995211141</v>
      </c>
      <c r="W81" s="28">
        <f t="shared" ref="W81:Z84" si="72">W59/R59-1</f>
        <v>-0.53753619959901977</v>
      </c>
      <c r="X81" s="28">
        <f t="shared" si="72"/>
        <v>0.89529240475612704</v>
      </c>
      <c r="Y81" s="28">
        <f t="shared" si="72"/>
        <v>1.2295535361517187</v>
      </c>
      <c r="Z81" s="28">
        <f t="shared" si="72"/>
        <v>2.592069892473118</v>
      </c>
      <c r="AA81" s="30"/>
      <c r="AB81" s="28">
        <f t="shared" ref="AB81:AE84" si="73">AB59/W59-1</f>
        <v>6.1252408477842</v>
      </c>
      <c r="AC81" s="28">
        <f t="shared" si="73"/>
        <v>-0.12777671083797459</v>
      </c>
      <c r="AD81" s="28">
        <f t="shared" si="73"/>
        <v>2.1072124756335282</v>
      </c>
      <c r="AE81" s="28">
        <f t="shared" si="73"/>
        <v>0.26669784845650146</v>
      </c>
      <c r="AG81" s="28">
        <f t="shared" ref="AG81:AJ84" si="74">AG59/AB59-1</f>
        <v>-0.81266901027582472</v>
      </c>
      <c r="AH81" s="28">
        <f t="shared" si="74"/>
        <v>-0.95089908256880729</v>
      </c>
      <c r="AI81" s="28">
        <f t="shared" si="74"/>
        <v>-0.89859701152047444</v>
      </c>
      <c r="AJ81" s="28">
        <f t="shared" si="74"/>
        <v>-0.83649656598478694</v>
      </c>
      <c r="AK81" s="30"/>
      <c r="AL81" s="28">
        <f t="shared" ref="AL81:AO86" si="75">AL59/AG59-1</f>
        <v>0.1999278238902924</v>
      </c>
      <c r="AM81" s="28">
        <f t="shared" si="75"/>
        <v>0.52017937219730914</v>
      </c>
      <c r="AN81" s="28">
        <f t="shared" si="75"/>
        <v>-9.1113610798650102E-2</v>
      </c>
      <c r="AO81" s="28">
        <f t="shared" si="75"/>
        <v>6.0523938572718983E-2</v>
      </c>
      <c r="AQ81" s="28">
        <f t="shared" ref="AQ81:AT86" si="76">AQ59/AL59-1</f>
        <v>-0.81624060150375943</v>
      </c>
      <c r="AR81" s="28">
        <f t="shared" si="76"/>
        <v>0.55162241887905616</v>
      </c>
      <c r="AS81" s="28">
        <f t="shared" si="76"/>
        <v>0.22029702970297027</v>
      </c>
      <c r="AT81" s="28">
        <f t="shared" si="76"/>
        <v>0.27853492333901197</v>
      </c>
      <c r="AU81" s="30"/>
      <c r="AV81" s="28">
        <f t="shared" ref="AV81:AY84" si="77">AV59/AQ59-1</f>
        <v>0.13911620294599003</v>
      </c>
      <c r="AW81" s="28">
        <f t="shared" si="77"/>
        <v>-0.19455006337135627</v>
      </c>
      <c r="AX81" s="28">
        <f t="shared" si="77"/>
        <v>-1.9269776876267741E-2</v>
      </c>
      <c r="AY81" s="28">
        <f t="shared" si="77"/>
        <v>-0.34010659560293133</v>
      </c>
      <c r="BA81" s="28">
        <v>2.1695402298850577</v>
      </c>
      <c r="BB81" s="28">
        <v>7.8882769472856022</v>
      </c>
      <c r="BC81" s="28">
        <v>3.8376421923474657</v>
      </c>
      <c r="BD81" s="28">
        <v>-0.34023220595658765</v>
      </c>
      <c r="BF81" s="28">
        <v>-0.24388032638259294</v>
      </c>
      <c r="BG81" s="28">
        <v>-0.23360184119677785</v>
      </c>
      <c r="BH81" s="28">
        <f t="shared" ref="BH81:BH83" si="78">BH59/BC59-1</f>
        <v>1.3666096622488246</v>
      </c>
      <c r="BI81" s="66">
        <v>2.6373374139250187</v>
      </c>
      <c r="BK81" s="28">
        <v>9.24400479616307</v>
      </c>
      <c r="BL81" s="28">
        <v>-0.21817971817971815</v>
      </c>
      <c r="BM81" s="28">
        <v>-0.76072622166019332</v>
      </c>
      <c r="BN81" s="28">
        <v>0.77114009255363913</v>
      </c>
    </row>
    <row r="82" spans="2:66" x14ac:dyDescent="0.35">
      <c r="B82" s="30" t="s">
        <v>88</v>
      </c>
      <c r="C82" s="28">
        <v>-4.8431480462300391E-2</v>
      </c>
      <c r="D82" s="28">
        <v>-0.3013296832225264</v>
      </c>
      <c r="E82" s="28">
        <v>0.12549510110485729</v>
      </c>
      <c r="F82" s="28">
        <v>3.2813559322034003E-2</v>
      </c>
      <c r="G82" s="30"/>
      <c r="H82" s="28">
        <f t="shared" si="70"/>
        <v>-3.8172353961827721E-2</v>
      </c>
      <c r="I82" s="28">
        <f t="shared" si="70"/>
        <v>0.62972292191435786</v>
      </c>
      <c r="J82" s="28">
        <f t="shared" si="70"/>
        <v>-6.2974624930542622E-2</v>
      </c>
      <c r="K82" s="28">
        <f t="shared" si="70"/>
        <v>0.440855980044637</v>
      </c>
      <c r="M82" s="28">
        <f t="shared" si="71"/>
        <v>0.91701743836440164</v>
      </c>
      <c r="N82" s="28">
        <f t="shared" si="71"/>
        <v>0.72849046883049962</v>
      </c>
      <c r="O82" s="28">
        <f t="shared" si="71"/>
        <v>0.96698952362126911</v>
      </c>
      <c r="P82" s="28">
        <f t="shared" si="71"/>
        <v>0.81548974943052399</v>
      </c>
      <c r="Q82" s="30"/>
      <c r="R82" s="28">
        <f t="shared" ref="R82:S84" si="79">R60/M60-1</f>
        <v>0.77321204516938491</v>
      </c>
      <c r="S82" s="28">
        <f t="shared" si="79"/>
        <v>0.36492796820665685</v>
      </c>
      <c r="T82" s="66" t="s">
        <v>206</v>
      </c>
      <c r="U82" s="28">
        <f>U60/P60-1</f>
        <v>1.2586198243412796</v>
      </c>
      <c r="W82" s="28">
        <f t="shared" si="72"/>
        <v>1.0199893861666376</v>
      </c>
      <c r="X82" s="28">
        <f t="shared" si="72"/>
        <v>3.1955160867666255E-2</v>
      </c>
      <c r="Y82" s="28">
        <f t="shared" si="72"/>
        <v>-0.17410139327947549</v>
      </c>
      <c r="Z82" s="28">
        <f t="shared" si="72"/>
        <v>-0.35808723862853586</v>
      </c>
      <c r="AA82" s="30"/>
      <c r="AB82" s="28">
        <f t="shared" si="73"/>
        <v>-0.42490585865662489</v>
      </c>
      <c r="AC82" s="28">
        <f t="shared" si="73"/>
        <v>-7.7519926641743675E-2</v>
      </c>
      <c r="AD82" s="28">
        <f t="shared" si="73"/>
        <v>-0.10863812494093184</v>
      </c>
      <c r="AE82" s="28">
        <f t="shared" si="73"/>
        <v>-0.11298809194129056</v>
      </c>
      <c r="AG82" s="28">
        <f t="shared" si="74"/>
        <v>-0.23953098827470687</v>
      </c>
      <c r="AH82" s="28">
        <f t="shared" si="74"/>
        <v>0.65109343936381725</v>
      </c>
      <c r="AI82" s="28">
        <f t="shared" si="74"/>
        <v>0.28319991517786147</v>
      </c>
      <c r="AJ82" s="28">
        <f t="shared" si="74"/>
        <v>0.26814704964096148</v>
      </c>
      <c r="AK82" s="30"/>
      <c r="AL82" s="28">
        <f t="shared" si="75"/>
        <v>-0.35242290748898675</v>
      </c>
      <c r="AM82" s="28">
        <f t="shared" si="75"/>
        <v>-0.15222525818552302</v>
      </c>
      <c r="AN82" s="28">
        <f t="shared" si="75"/>
        <v>1.1802933278248298</v>
      </c>
      <c r="AO82" s="28">
        <f t="shared" si="75"/>
        <v>1.8959532235728576</v>
      </c>
      <c r="AQ82" s="28">
        <f t="shared" si="76"/>
        <v>18.002473716759432</v>
      </c>
      <c r="AR82" s="28">
        <f t="shared" si="76"/>
        <v>1.017808368840817</v>
      </c>
      <c r="AS82" s="28">
        <f t="shared" si="76"/>
        <v>0.45115018759237491</v>
      </c>
      <c r="AT82" s="28">
        <f t="shared" si="76"/>
        <v>0.61746578253846818</v>
      </c>
      <c r="AU82" s="30"/>
      <c r="AV82" s="28">
        <f t="shared" si="77"/>
        <v>-0.11945520226510886</v>
      </c>
      <c r="AW82" s="28">
        <f t="shared" si="77"/>
        <v>-0.10038442796036617</v>
      </c>
      <c r="AX82" s="28">
        <f t="shared" si="77"/>
        <v>-0.37000378674118273</v>
      </c>
      <c r="AY82" s="28">
        <f t="shared" si="77"/>
        <v>-0.40672754746731488</v>
      </c>
      <c r="BA82" s="28">
        <v>-0.86618742261563764</v>
      </c>
      <c r="BB82" s="28">
        <v>-0.58140234727655726</v>
      </c>
      <c r="BC82" s="28">
        <v>-0.58511410035857159</v>
      </c>
      <c r="BD82" s="28">
        <v>-0.62736152023211011</v>
      </c>
      <c r="BF82" s="28">
        <v>-0.41996961745615247</v>
      </c>
      <c r="BG82" s="28">
        <v>-0.29482386772106395</v>
      </c>
      <c r="BH82" s="28">
        <f t="shared" si="78"/>
        <v>-0.39831143528001189</v>
      </c>
      <c r="BI82" s="28">
        <v>-0.42000000000000004</v>
      </c>
      <c r="BK82" s="28">
        <v>-0.39476190476190487</v>
      </c>
      <c r="BL82" s="28">
        <v>-0.215108573758793</v>
      </c>
      <c r="BM82" s="28">
        <v>1.1121720358684821</v>
      </c>
      <c r="BN82" s="28">
        <v>1.1161039094123071</v>
      </c>
    </row>
    <row r="83" spans="2:66" x14ac:dyDescent="0.35">
      <c r="B83" s="30" t="s">
        <v>89</v>
      </c>
      <c r="C83" s="28">
        <v>-4.428216592151017</v>
      </c>
      <c r="D83" s="28">
        <v>-1.4008317338451695</v>
      </c>
      <c r="E83" s="28">
        <v>-1.1215832903558547</v>
      </c>
      <c r="F83" s="28">
        <v>-7.2929661260915823E-2</v>
      </c>
      <c r="G83" s="30"/>
      <c r="H83" s="28">
        <f t="shared" si="70"/>
        <v>-2.0030585390141549</v>
      </c>
      <c r="I83" s="28">
        <f t="shared" si="70"/>
        <v>-7.9892828639835836</v>
      </c>
      <c r="J83" s="28">
        <f t="shared" si="70"/>
        <v>-27.87380699893928</v>
      </c>
      <c r="K83" s="28">
        <f t="shared" si="70"/>
        <v>2.433019356174313</v>
      </c>
      <c r="M83" s="28">
        <f t="shared" si="71"/>
        <v>0.5886399092327339</v>
      </c>
      <c r="N83" s="28">
        <f t="shared" si="71"/>
        <v>3.9361858310360098E-2</v>
      </c>
      <c r="O83" s="28">
        <f t="shared" si="71"/>
        <v>0.13331623391997516</v>
      </c>
      <c r="P83" s="28">
        <f t="shared" si="71"/>
        <v>0.28578923247623989</v>
      </c>
      <c r="Q83" s="30"/>
      <c r="R83" s="28">
        <f t="shared" si="79"/>
        <v>-1.1745748337276256</v>
      </c>
      <c r="S83" s="28">
        <f t="shared" si="79"/>
        <v>-0.50442588988637016</v>
      </c>
      <c r="T83" s="28">
        <f>T61/O61-1</f>
        <v>-0.69421667450079194</v>
      </c>
      <c r="U83" s="28">
        <f>U61/P61-1</f>
        <v>-0.34692930003517386</v>
      </c>
      <c r="W83" s="28">
        <f t="shared" si="72"/>
        <v>-0.77576067501917612</v>
      </c>
      <c r="X83" s="28">
        <f t="shared" si="72"/>
        <v>0.57277679250063218</v>
      </c>
      <c r="Y83" s="28">
        <f t="shared" si="72"/>
        <v>0.97887785020922591</v>
      </c>
      <c r="Z83" s="28">
        <f t="shared" si="72"/>
        <v>0.29850414000617631</v>
      </c>
      <c r="AA83" s="30"/>
      <c r="AB83" s="28">
        <f t="shared" si="73"/>
        <v>-22.73888255416183</v>
      </c>
      <c r="AC83" s="28">
        <f t="shared" si="73"/>
        <v>0.99554991744190668</v>
      </c>
      <c r="AD83" s="28">
        <f t="shared" si="73"/>
        <v>1.5084872547327248</v>
      </c>
      <c r="AE83" s="28">
        <f t="shared" si="73"/>
        <v>0.83069716510524461</v>
      </c>
      <c r="AG83" s="28">
        <f t="shared" si="74"/>
        <v>1.0916338840807795</v>
      </c>
      <c r="AH83" s="28">
        <f t="shared" si="74"/>
        <v>0.36368222959950836</v>
      </c>
      <c r="AI83" s="28">
        <f t="shared" si="74"/>
        <v>0.41591352219291267</v>
      </c>
      <c r="AJ83" s="28">
        <f t="shared" si="74"/>
        <v>0.28128861136537253</v>
      </c>
      <c r="AK83" s="30"/>
      <c r="AL83" s="28">
        <f t="shared" si="75"/>
        <v>-0.34929909471625242</v>
      </c>
      <c r="AM83" s="28">
        <f t="shared" si="75"/>
        <v>0.2542010433238362</v>
      </c>
      <c r="AN83" s="28">
        <f t="shared" si="75"/>
        <v>0.227288007225392</v>
      </c>
      <c r="AO83" s="28">
        <f t="shared" si="75"/>
        <v>0.23514863157100474</v>
      </c>
      <c r="AQ83" s="28">
        <f t="shared" si="76"/>
        <v>-1.4787652227531987</v>
      </c>
      <c r="AR83" s="28">
        <f t="shared" si="76"/>
        <v>0.12755237494026628</v>
      </c>
      <c r="AS83" s="28">
        <f t="shared" si="76"/>
        <v>-5.5387986509408793E-2</v>
      </c>
      <c r="AT83" s="28">
        <f t="shared" si="76"/>
        <v>-0.12212166735703978</v>
      </c>
      <c r="AU83" s="30"/>
      <c r="AV83" s="28">
        <f t="shared" si="77"/>
        <v>1.3918538195282926</v>
      </c>
      <c r="AW83" s="28">
        <f t="shared" si="77"/>
        <v>-0.32733009276942671</v>
      </c>
      <c r="AX83" s="28">
        <f t="shared" si="77"/>
        <v>-0.22787012388119121</v>
      </c>
      <c r="AY83" s="28">
        <f t="shared" si="77"/>
        <v>-9.8994335663575406E-2</v>
      </c>
      <c r="BA83" s="66" t="s">
        <v>206</v>
      </c>
      <c r="BB83" s="28">
        <v>-0.84487398879900444</v>
      </c>
      <c r="BC83" s="28">
        <v>-0.92445343323560314</v>
      </c>
      <c r="BD83" s="28">
        <v>-0.53162889026179661</v>
      </c>
      <c r="BF83" s="66" t="s">
        <v>206</v>
      </c>
      <c r="BG83" s="28">
        <v>3.8876798876798944</v>
      </c>
      <c r="BH83" s="28">
        <f t="shared" si="78"/>
        <v>11.685512367491231</v>
      </c>
      <c r="BI83" s="66">
        <v>1.9043528890446133</v>
      </c>
      <c r="BK83" s="66" t="s">
        <v>206</v>
      </c>
      <c r="BL83" s="28">
        <v>0.98094896127211695</v>
      </c>
      <c r="BM83" s="28">
        <v>0.43097115339219005</v>
      </c>
      <c r="BN83" s="28">
        <v>0.28386949124577976</v>
      </c>
    </row>
    <row r="84" spans="2:66" x14ac:dyDescent="0.35">
      <c r="B84" s="30" t="s">
        <v>90</v>
      </c>
      <c r="C84" s="66" t="s">
        <v>206</v>
      </c>
      <c r="D84" s="66" t="s">
        <v>206</v>
      </c>
      <c r="E84" s="28">
        <v>-0.88643163783010281</v>
      </c>
      <c r="F84" s="28">
        <v>-0.25472950547626949</v>
      </c>
      <c r="G84" s="30"/>
      <c r="H84" s="66" t="s">
        <v>206</v>
      </c>
      <c r="I84" s="66" t="s">
        <v>206</v>
      </c>
      <c r="J84" s="28">
        <f>J62/E62-1</f>
        <v>20.284077892325314</v>
      </c>
      <c r="K84" s="28">
        <f>K62/F62-1</f>
        <v>2.4605878423513694</v>
      </c>
      <c r="M84" s="28">
        <f t="shared" si="71"/>
        <v>0.58293665324057153</v>
      </c>
      <c r="N84" s="28">
        <f t="shared" si="71"/>
        <v>-1.0037073876480562E-2</v>
      </c>
      <c r="O84" s="28">
        <f t="shared" si="71"/>
        <v>0.14643991173779658</v>
      </c>
      <c r="P84" s="28">
        <f t="shared" si="71"/>
        <v>0.47083614837692656</v>
      </c>
      <c r="Q84" s="30"/>
      <c r="R84" s="28">
        <f t="shared" si="79"/>
        <v>-0.10525098311357861</v>
      </c>
      <c r="S84" s="28">
        <f t="shared" si="79"/>
        <v>-0.15144318597004025</v>
      </c>
      <c r="T84" s="28">
        <f>T62/O62-1</f>
        <v>-0.41958501549150307</v>
      </c>
      <c r="U84" s="28">
        <f>U62/P62-1</f>
        <v>-0.24471761669364367</v>
      </c>
      <c r="W84" s="28">
        <f t="shared" si="72"/>
        <v>1.0082730093071479E-2</v>
      </c>
      <c r="X84" s="28">
        <f t="shared" si="72"/>
        <v>0.78557588805166878</v>
      </c>
      <c r="Y84" s="28">
        <f t="shared" si="72"/>
        <v>0.59665156907149774</v>
      </c>
      <c r="Z84" s="28">
        <f t="shared" si="72"/>
        <v>0.25705183898059647</v>
      </c>
      <c r="AA84" s="30"/>
      <c r="AB84" s="28">
        <f t="shared" si="73"/>
        <v>0.26158177629895074</v>
      </c>
      <c r="AC84" s="28">
        <f t="shared" si="73"/>
        <v>0.25343621895346025</v>
      </c>
      <c r="AD84" s="28">
        <f t="shared" si="73"/>
        <v>0.77027506205359431</v>
      </c>
      <c r="AE84" s="28">
        <f t="shared" si="73"/>
        <v>0.42554024789199651</v>
      </c>
      <c r="AG84" s="28">
        <f t="shared" si="74"/>
        <v>0.20064921890850074</v>
      </c>
      <c r="AH84" s="28">
        <f t="shared" si="74"/>
        <v>0.12177760677183525</v>
      </c>
      <c r="AI84" s="28">
        <f t="shared" si="74"/>
        <v>0.15809654619852909</v>
      </c>
      <c r="AJ84" s="28">
        <f t="shared" si="74"/>
        <v>0.13384617870937521</v>
      </c>
      <c r="AK84" s="30"/>
      <c r="AL84" s="28">
        <f t="shared" si="75"/>
        <v>8.0770530584656886E-2</v>
      </c>
      <c r="AM84" s="28">
        <f t="shared" si="75"/>
        <v>0.26972217458411918</v>
      </c>
      <c r="AN84" s="28">
        <f t="shared" si="75"/>
        <v>0.28866870923107335</v>
      </c>
      <c r="AO84" s="28">
        <f t="shared" si="75"/>
        <v>0.29722487492695149</v>
      </c>
      <c r="AQ84" s="28">
        <f t="shared" si="76"/>
        <v>-0.71216385240775493</v>
      </c>
      <c r="AR84" s="28">
        <f t="shared" si="76"/>
        <v>0.24690190781698473</v>
      </c>
      <c r="AS84" s="28">
        <f t="shared" si="76"/>
        <v>-4.1146582302751478E-2</v>
      </c>
      <c r="AT84" s="28">
        <f t="shared" si="76"/>
        <v>-1.2413418010811761</v>
      </c>
      <c r="AU84" s="30"/>
      <c r="AV84" s="28">
        <f t="shared" si="77"/>
        <v>3.1395980445410103</v>
      </c>
      <c r="AW84" s="28">
        <f t="shared" si="77"/>
        <v>-0.20743629322717794</v>
      </c>
      <c r="AX84" s="28">
        <f t="shared" si="77"/>
        <v>-0.1600911835869544</v>
      </c>
      <c r="AY84" s="28">
        <f t="shared" si="77"/>
        <v>-3.87038470293649</v>
      </c>
      <c r="BA84" s="66" t="s">
        <v>206</v>
      </c>
      <c r="BB84" s="66" t="s">
        <v>206</v>
      </c>
      <c r="BC84" s="66" t="s">
        <v>206</v>
      </c>
      <c r="BD84" s="66" t="s">
        <v>206</v>
      </c>
      <c r="BF84" s="66" t="s">
        <v>206</v>
      </c>
      <c r="BG84" s="66" t="s">
        <v>206</v>
      </c>
      <c r="BH84" s="66" t="s">
        <v>206</v>
      </c>
      <c r="BI84" s="66">
        <v>5.3667305600165776</v>
      </c>
      <c r="BK84" s="66" t="s">
        <v>206</v>
      </c>
      <c r="BL84" s="28">
        <v>1.2197405991385564</v>
      </c>
      <c r="BM84" s="28">
        <v>0.56091237515052805</v>
      </c>
      <c r="BN84" s="28">
        <v>0.77794413207808155</v>
      </c>
    </row>
    <row r="85" spans="2:66" x14ac:dyDescent="0.35">
      <c r="B85" s="30" t="s">
        <v>226</v>
      </c>
      <c r="C85" s="66" t="s">
        <v>206</v>
      </c>
      <c r="D85" s="66" t="s">
        <v>206</v>
      </c>
      <c r="E85" s="66" t="s">
        <v>206</v>
      </c>
      <c r="F85" s="66" t="s">
        <v>206</v>
      </c>
      <c r="G85" s="30"/>
      <c r="H85" s="66" t="s">
        <v>206</v>
      </c>
      <c r="I85" s="66" t="s">
        <v>206</v>
      </c>
      <c r="J85" s="66" t="s">
        <v>206</v>
      </c>
      <c r="K85" s="66" t="s">
        <v>206</v>
      </c>
      <c r="M85" s="66" t="s">
        <v>206</v>
      </c>
      <c r="N85" s="66" t="s">
        <v>206</v>
      </c>
      <c r="O85" s="66" t="s">
        <v>206</v>
      </c>
      <c r="P85" s="66" t="s">
        <v>206</v>
      </c>
      <c r="Q85" s="30"/>
      <c r="R85" s="66" t="s">
        <v>206</v>
      </c>
      <c r="S85" s="66" t="s">
        <v>206</v>
      </c>
      <c r="T85" s="66" t="s">
        <v>206</v>
      </c>
      <c r="U85" s="66" t="s">
        <v>206</v>
      </c>
      <c r="W85" s="66" t="s">
        <v>206</v>
      </c>
      <c r="X85" s="66" t="s">
        <v>206</v>
      </c>
      <c r="Y85" s="66" t="s">
        <v>206</v>
      </c>
      <c r="Z85" s="66" t="s">
        <v>206</v>
      </c>
      <c r="AA85" s="30"/>
      <c r="AB85" s="66" t="s">
        <v>206</v>
      </c>
      <c r="AC85" s="66" t="s">
        <v>206</v>
      </c>
      <c r="AD85" s="66" t="s">
        <v>206</v>
      </c>
      <c r="AE85" s="66" t="s">
        <v>206</v>
      </c>
      <c r="AG85" s="66" t="s">
        <v>206</v>
      </c>
      <c r="AH85" s="66" t="s">
        <v>206</v>
      </c>
      <c r="AI85" s="66" t="s">
        <v>206</v>
      </c>
      <c r="AJ85" s="28">
        <f>AJ63/AE63-1</f>
        <v>2.6769596199524943</v>
      </c>
      <c r="AK85" s="30"/>
      <c r="AL85" s="28">
        <f t="shared" si="75"/>
        <v>0.10787172011661794</v>
      </c>
      <c r="AM85" s="28">
        <f t="shared" si="75"/>
        <v>0.2191977077363898</v>
      </c>
      <c r="AN85" s="28">
        <f t="shared" si="75"/>
        <v>0.19237435008665504</v>
      </c>
      <c r="AO85" s="28">
        <f t="shared" si="75"/>
        <v>0.22416020671834613</v>
      </c>
      <c r="AQ85" s="28">
        <f t="shared" si="76"/>
        <v>0.71315789473684221</v>
      </c>
      <c r="AR85" s="28">
        <f t="shared" si="76"/>
        <v>0.70270270270270285</v>
      </c>
      <c r="AS85" s="28">
        <f t="shared" si="76"/>
        <v>0.27979651162790709</v>
      </c>
      <c r="AT85" s="28">
        <f t="shared" si="76"/>
        <v>0.2211081794195251</v>
      </c>
      <c r="AU85" s="30"/>
      <c r="AV85" s="66" t="s">
        <v>206</v>
      </c>
      <c r="AW85" s="66" t="s">
        <v>206</v>
      </c>
      <c r="AX85" s="66" t="s">
        <v>206</v>
      </c>
      <c r="AY85" s="66" t="s">
        <v>206</v>
      </c>
      <c r="BA85" s="66" t="s">
        <v>206</v>
      </c>
      <c r="BB85" s="66" t="s">
        <v>206</v>
      </c>
      <c r="BC85" s="66" t="s">
        <v>206</v>
      </c>
      <c r="BD85" s="66" t="s">
        <v>206</v>
      </c>
      <c r="BF85" s="66" t="s">
        <v>206</v>
      </c>
      <c r="BG85" s="66" t="s">
        <v>206</v>
      </c>
      <c r="BH85" s="66" t="s">
        <v>206</v>
      </c>
      <c r="BI85" s="66" t="s">
        <v>206</v>
      </c>
      <c r="BK85" s="66" t="s">
        <v>206</v>
      </c>
      <c r="BL85" s="28">
        <v>-1</v>
      </c>
      <c r="BM85" s="28">
        <v>-1</v>
      </c>
      <c r="BN85" s="28">
        <v>-1</v>
      </c>
    </row>
    <row r="86" spans="2:66" x14ac:dyDescent="0.35">
      <c r="B86" s="29" t="s">
        <v>92</v>
      </c>
      <c r="C86" s="75" t="s">
        <v>206</v>
      </c>
      <c r="D86" s="73">
        <v>-1.5120653384482119</v>
      </c>
      <c r="E86" s="73">
        <v>-1.1990401508334421</v>
      </c>
      <c r="F86" s="73">
        <v>-1.822585074775962E-2</v>
      </c>
      <c r="G86" s="30"/>
      <c r="H86" s="75" t="s">
        <v>206</v>
      </c>
      <c r="I86" s="73">
        <f>I64/D64-1</f>
        <v>-7.0710488158530698</v>
      </c>
      <c r="J86" s="73">
        <f>J64/E64-1</f>
        <v>-18.822820236813627</v>
      </c>
      <c r="K86" s="73">
        <f>K64/F64-1</f>
        <v>2.4267222744958468</v>
      </c>
      <c r="M86" s="73">
        <f>M64/H64-1</f>
        <v>0.5900096737314231</v>
      </c>
      <c r="N86" s="73">
        <f>N64/I64-1</f>
        <v>5.0234853912904942E-2</v>
      </c>
      <c r="O86" s="73">
        <f>O64/J64-1</f>
        <v>0.1303707103772338</v>
      </c>
      <c r="P86" s="73">
        <f>P64/K64-1</f>
        <v>0.24285894514986994</v>
      </c>
      <c r="Q86" s="30"/>
      <c r="R86" s="73">
        <f>R64/M64-1</f>
        <v>-1.4302544247787607</v>
      </c>
      <c r="S86" s="73">
        <f>S64/N64-1</f>
        <v>-0.57766070345663967</v>
      </c>
      <c r="T86" s="73">
        <f>T64/O64-1</f>
        <v>-0.75673220773669558</v>
      </c>
      <c r="U86" s="73">
        <f>U64/P64-1</f>
        <v>-0.37522242258499794</v>
      </c>
      <c r="W86" s="73">
        <f>W64/R64-1</f>
        <v>-0.38501092685435123</v>
      </c>
      <c r="X86" s="73">
        <f>X64/S64-1</f>
        <v>0.48407071704208771</v>
      </c>
      <c r="Y86" s="73">
        <f>Y64/T64-1</f>
        <v>1.186470459037992</v>
      </c>
      <c r="Z86" s="73">
        <f>Z64/U64-1</f>
        <v>0.31326337519353231</v>
      </c>
      <c r="AA86" s="30"/>
      <c r="AB86" s="73">
        <f>AB64/W64-1</f>
        <v>-3.9548494983277527</v>
      </c>
      <c r="AC86" s="73">
        <f>AC64/X64-1</f>
        <v>1.3677511035858969</v>
      </c>
      <c r="AD86" s="73">
        <f>AD64/Y64-1</f>
        <v>1.8012656956303386</v>
      </c>
      <c r="AE86" s="73">
        <f>AE64/Z64-1</f>
        <v>0.95561523011090821</v>
      </c>
      <c r="AG86" s="73">
        <f>AG64/AB64-1</f>
        <v>1.3780418788907798</v>
      </c>
      <c r="AH86" s="73">
        <f>AH64/AC64-1</f>
        <v>0.41899605419417574</v>
      </c>
      <c r="AI86" s="73">
        <f>AI64/AD64-1</f>
        <v>0.47225549188499216</v>
      </c>
      <c r="AJ86" s="73">
        <f>AJ64/AE64-1</f>
        <v>0.31148571960182214</v>
      </c>
      <c r="AK86" s="30"/>
      <c r="AL86" s="73">
        <f t="shared" si="75"/>
        <v>-0.42967634459781046</v>
      </c>
      <c r="AM86" s="73">
        <f t="shared" si="75"/>
        <v>0.25116312554556508</v>
      </c>
      <c r="AN86" s="73">
        <f t="shared" si="75"/>
        <v>0.21538281672439163</v>
      </c>
      <c r="AO86" s="73">
        <f t="shared" si="75"/>
        <v>0.22283921016715325</v>
      </c>
      <c r="AQ86" s="73">
        <f t="shared" si="76"/>
        <v>-1.7779574379303149</v>
      </c>
      <c r="AR86" s="73">
        <f t="shared" si="76"/>
        <v>9.8609682593342463E-2</v>
      </c>
      <c r="AS86" s="73">
        <f t="shared" si="76"/>
        <v>-6.0213631535702583E-2</v>
      </c>
      <c r="AT86" s="73">
        <f t="shared" si="76"/>
        <v>0.11272867339267356</v>
      </c>
      <c r="AU86" s="30"/>
      <c r="AV86" s="75" t="s">
        <v>206</v>
      </c>
      <c r="AW86" s="73">
        <f>AW64/AR64-1</f>
        <v>-0.3499342032040752</v>
      </c>
      <c r="AX86" s="73">
        <f>AX64/AS64-1</f>
        <v>-0.23652717595277861</v>
      </c>
      <c r="AY86" s="73">
        <f>AY64/AT64-1</f>
        <v>-0.26739040675972681</v>
      </c>
      <c r="BA86" s="75" t="s">
        <v>206</v>
      </c>
      <c r="BB86" s="73">
        <v>-0.75589417179458784</v>
      </c>
      <c r="BC86" s="73">
        <v>-0.90087870713300189</v>
      </c>
      <c r="BD86" s="73">
        <v>-0.5025190709324836</v>
      </c>
      <c r="BF86" s="75" t="s">
        <v>206</v>
      </c>
      <c r="BG86" s="73">
        <v>1.3205297466787695</v>
      </c>
      <c r="BH86" s="73">
        <f>BH64/BC64-1</f>
        <v>6.9668056807935397</v>
      </c>
      <c r="BI86" s="75">
        <v>1.5223916464025193</v>
      </c>
      <c r="BK86" s="75" t="s">
        <v>206</v>
      </c>
      <c r="BL86" s="73">
        <v>0.80211574362165305</v>
      </c>
      <c r="BM86" s="73">
        <v>0.36469231694290594</v>
      </c>
      <c r="BN86" s="73">
        <v>0.14591097672456232</v>
      </c>
    </row>
    <row r="87" spans="2:66" x14ac:dyDescent="0.35">
      <c r="B87" s="31" t="s">
        <v>227</v>
      </c>
      <c r="C87" s="74">
        <v>-10.383033788528943</v>
      </c>
      <c r="D87" s="74">
        <v>-7.8491868337263986</v>
      </c>
      <c r="E87" s="74">
        <v>-5.8105571419955444</v>
      </c>
      <c r="F87" s="74">
        <v>-1.0157892803638213</v>
      </c>
      <c r="G87" s="30"/>
      <c r="H87" s="74">
        <f>(H65-C65)*100</f>
        <v>13.191499977608037</v>
      </c>
      <c r="I87" s="74">
        <f>(I65-D65)*100</f>
        <v>11.465437928751273</v>
      </c>
      <c r="J87" s="74">
        <f>(J65-E65)*100</f>
        <v>10.207667057141924</v>
      </c>
      <c r="K87" s="74">
        <f>(K65-F65)*100</f>
        <v>5.7499801229718273</v>
      </c>
      <c r="M87" s="74">
        <f>(M65-H65)*100</f>
        <v>1.0525233038829886</v>
      </c>
      <c r="N87" s="74">
        <f>(N65-I65)*100</f>
        <v>-1.3547819128360477</v>
      </c>
      <c r="O87" s="74">
        <f>(O65-J65)*100</f>
        <v>-0.78735335917141935</v>
      </c>
      <c r="P87" s="74">
        <f>(P65-K65)*100</f>
        <v>-0.25529029522779051</v>
      </c>
      <c r="Q87" s="30"/>
      <c r="R87" s="74">
        <f>(R65-M65)*100</f>
        <v>-7.0027995044837352</v>
      </c>
      <c r="S87" s="74">
        <f>(S65-N65)*100</f>
        <v>-5.225985333230927</v>
      </c>
      <c r="T87" s="74">
        <f>(T65-O65)*100</f>
        <v>-6.9801899355819836</v>
      </c>
      <c r="U87" s="74">
        <f>(U65-P65)*100</f>
        <v>-5.0951822641443592</v>
      </c>
      <c r="W87" s="74">
        <f>(W65-R65)*100</f>
        <v>0.5528337006825671</v>
      </c>
      <c r="X87" s="74">
        <f>(X65-S65)*100</f>
        <v>1.3140717211975326</v>
      </c>
      <c r="Y87" s="74">
        <f>(Y65-T65)*100</f>
        <v>1.8734778605146676</v>
      </c>
      <c r="Z87" s="74">
        <f>(Z65-U65)*100</f>
        <v>1.3847694040198109</v>
      </c>
      <c r="AA87" s="30"/>
      <c r="AB87" s="74">
        <f>(AB65-W65)*100</f>
        <v>3.9511845698012382</v>
      </c>
      <c r="AC87" s="74">
        <f>(AC65-X65)*100</f>
        <v>3.5940396596681419</v>
      </c>
      <c r="AD87" s="74">
        <f>(AD65-Y65)*100</f>
        <v>4.752467719133219</v>
      </c>
      <c r="AE87" s="74">
        <f>(AE65-Z65)*100</f>
        <v>4.1729149195703252</v>
      </c>
      <c r="AG87" s="74">
        <f>(AG65-AB65)*100</f>
        <v>2.2852309129021369</v>
      </c>
      <c r="AH87" s="74">
        <f>(AH65-AC65)*100</f>
        <v>0.59200500536233247</v>
      </c>
      <c r="AI87" s="74">
        <f>(AI65-AD65)*100</f>
        <v>0.89025160231391975</v>
      </c>
      <c r="AJ87" s="74">
        <f>(AJ65-AE65)*100</f>
        <v>0.15095058812744921</v>
      </c>
      <c r="AK87" s="30"/>
      <c r="AL87" s="74">
        <f>(AL65-AG65)*100</f>
        <v>-2.5560279322031443</v>
      </c>
      <c r="AM87" s="74">
        <f>(AM65-AH65)*100</f>
        <v>0.14580123777144932</v>
      </c>
      <c r="AN87" s="74">
        <f>(AN65-AI65)*100</f>
        <v>-0.32026435268754788</v>
      </c>
      <c r="AO87" s="74">
        <f>(AO65-AJ65)*100</f>
        <v>-0.46256279527229494</v>
      </c>
      <c r="AQ87" s="74">
        <f>(AQ65-AL65)*100</f>
        <v>-4.1317062269055391</v>
      </c>
      <c r="AR87" s="74">
        <f>(AR65-AM65)*100</f>
        <v>-0.81143438287144121</v>
      </c>
      <c r="AS87" s="74">
        <f>(AS65-AN65)*100</f>
        <v>-1.7870445000145478</v>
      </c>
      <c r="AT87" s="74">
        <f>(AT65-AO65)*100</f>
        <v>-0.41481245430328162</v>
      </c>
      <c r="AU87" s="30"/>
      <c r="AV87" s="74">
        <f>(AV65-AQ65)*100</f>
        <v>-2.1456517359255605</v>
      </c>
      <c r="AW87" s="74">
        <f>(AW65-AR65)*100</f>
        <v>-2.8419644567587761</v>
      </c>
      <c r="AX87" s="74">
        <f>(AX65-AS65)*100</f>
        <v>-1.9342448637615459</v>
      </c>
      <c r="AY87" s="74">
        <f>(AY65-AT65)*100</f>
        <v>-3.2070042440954962</v>
      </c>
      <c r="BA87" s="74">
        <v>-1.8581759643677169</v>
      </c>
      <c r="BB87" s="74">
        <v>-3.4233704929829143</v>
      </c>
      <c r="BC87" s="74">
        <v>-4.6091050514168543</v>
      </c>
      <c r="BD87" s="74">
        <v>-3.9441725145769282</v>
      </c>
      <c r="BF87" s="74">
        <v>-3.0082979439962272</v>
      </c>
      <c r="BG87" s="74">
        <v>0.9280952728584283</v>
      </c>
      <c r="BH87" s="74">
        <f>(BH65-BC65)*100</f>
        <v>2.4705134961850428</v>
      </c>
      <c r="BI87" s="74">
        <v>3.3678093368043465</v>
      </c>
      <c r="BK87" s="74">
        <v>1.9609049877087072</v>
      </c>
      <c r="BL87" s="74">
        <v>0.95878920748902996</v>
      </c>
      <c r="BM87" s="74">
        <v>0.50352430287712546</v>
      </c>
      <c r="BN87" s="74">
        <v>6.4994873729809499E-3</v>
      </c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O57"/>
  <sheetViews>
    <sheetView showGridLines="0" zoomScaleNormal="100" workbookViewId="0">
      <pane xSplit="2" ySplit="1" topLeftCell="BB2" activePane="bottomRight" state="frozen"/>
      <selection activeCell="A55" sqref="A55"/>
      <selection pane="topRight" activeCell="A55" sqref="A55"/>
      <selection pane="bottomLeft" activeCell="A55" sqref="A55"/>
      <selection pane="bottomRight" activeCell="BO1" sqref="BG1:BO1"/>
    </sheetView>
  </sheetViews>
  <sheetFormatPr defaultRowHeight="14.5" outlineLevelRow="2" outlineLevelCol="1" x14ac:dyDescent="0.35"/>
  <cols>
    <col min="1" max="1" width="3.1796875" customWidth="1"/>
    <col min="2" max="2" width="19.81640625" customWidth="1"/>
    <col min="3" max="6" width="8.81640625" outlineLevel="1"/>
    <col min="7" max="7" width="3.54296875" customWidth="1"/>
    <col min="8" max="11" width="8.81640625" outlineLevel="1"/>
    <col min="12" max="12" width="3.54296875" customWidth="1"/>
    <col min="13" max="16" width="8.81640625" outlineLevel="1"/>
    <col min="17" max="17" width="3.6328125" customWidth="1"/>
    <col min="18" max="21" width="8.81640625" outlineLevel="1"/>
    <col min="22" max="22" width="4.26953125" customWidth="1"/>
    <col min="23" max="26" width="8.81640625" outlineLevel="1"/>
    <col min="27" max="27" width="3.7265625" customWidth="1"/>
    <col min="28" max="31" width="8.81640625" outlineLevel="1"/>
    <col min="32" max="32" width="4.81640625" customWidth="1"/>
    <col min="33" max="36" width="8.81640625" outlineLevel="1"/>
    <col min="37" max="37" width="4.26953125" customWidth="1"/>
    <col min="38" max="41" width="8.81640625" outlineLevel="1"/>
    <col min="42" max="42" width="4.90625" customWidth="1"/>
    <col min="43" max="46" width="8.81640625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7" max="57" width="5.26953125" customWidth="1"/>
    <col min="58" max="61" width="8.81640625" outlineLevel="1"/>
  </cols>
  <sheetData>
    <row r="1" spans="2:67" s="40" customFormat="1" x14ac:dyDescent="0.35">
      <c r="B1" s="34" t="s">
        <v>205</v>
      </c>
      <c r="C1" s="41" t="s">
        <v>35</v>
      </c>
      <c r="D1" s="41" t="s">
        <v>36</v>
      </c>
      <c r="E1" s="41" t="s">
        <v>37</v>
      </c>
      <c r="F1" s="41" t="s">
        <v>38</v>
      </c>
      <c r="G1" s="41"/>
      <c r="H1" s="41" t="s">
        <v>39</v>
      </c>
      <c r="I1" s="41" t="s">
        <v>40</v>
      </c>
      <c r="J1" s="41" t="s">
        <v>41</v>
      </c>
      <c r="K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W1" s="41" t="s">
        <v>51</v>
      </c>
      <c r="X1" s="41" t="s">
        <v>52</v>
      </c>
      <c r="Y1" s="41" t="s">
        <v>53</v>
      </c>
      <c r="Z1" s="41" t="s">
        <v>54</v>
      </c>
      <c r="AB1" s="41" t="s">
        <v>55</v>
      </c>
      <c r="AC1" s="41" t="s">
        <v>58</v>
      </c>
      <c r="AD1" s="41" t="s">
        <v>59</v>
      </c>
      <c r="AE1" s="41" t="s">
        <v>60</v>
      </c>
      <c r="AG1" s="41" t="s">
        <v>61</v>
      </c>
      <c r="AH1" s="41" t="s">
        <v>56</v>
      </c>
      <c r="AI1" s="41" t="s">
        <v>62</v>
      </c>
      <c r="AJ1" s="41" t="s">
        <v>63</v>
      </c>
      <c r="AL1" s="41" t="s">
        <v>64</v>
      </c>
      <c r="AM1" s="41" t="s">
        <v>65</v>
      </c>
      <c r="AN1" s="41" t="s">
        <v>57</v>
      </c>
      <c r="AO1" s="41" t="s">
        <v>66</v>
      </c>
      <c r="AQ1" s="41" t="s">
        <v>67</v>
      </c>
      <c r="AR1" s="41" t="s">
        <v>68</v>
      </c>
      <c r="AS1" s="41" t="s">
        <v>69</v>
      </c>
      <c r="AT1" s="41" t="s">
        <v>70</v>
      </c>
      <c r="AV1" s="41" t="s">
        <v>71</v>
      </c>
      <c r="AW1" s="103" t="s">
        <v>72</v>
      </c>
      <c r="AX1" s="103" t="s">
        <v>73</v>
      </c>
      <c r="AY1" s="103" t="s">
        <v>74</v>
      </c>
      <c r="AZ1" s="150"/>
      <c r="BA1" s="103" t="s">
        <v>249</v>
      </c>
      <c r="BB1" s="103" t="s">
        <v>252</v>
      </c>
      <c r="BC1" s="103" t="s">
        <v>253</v>
      </c>
      <c r="BD1" s="103" t="s">
        <v>254</v>
      </c>
      <c r="BF1" s="103" t="s">
        <v>275</v>
      </c>
      <c r="BG1" s="103" t="s">
        <v>278</v>
      </c>
      <c r="BH1" s="103" t="s">
        <v>282</v>
      </c>
      <c r="BI1" s="103" t="s">
        <v>276</v>
      </c>
      <c r="BJ1" s="150"/>
      <c r="BK1" s="103" t="s">
        <v>274</v>
      </c>
      <c r="BL1" s="103" t="s">
        <v>277</v>
      </c>
      <c r="BM1" s="103" t="s">
        <v>279</v>
      </c>
      <c r="BN1" s="103" t="s">
        <v>283</v>
      </c>
      <c r="BO1" s="150"/>
    </row>
    <row r="2" spans="2:67" x14ac:dyDescent="0.35">
      <c r="B2" s="4" t="s">
        <v>95</v>
      </c>
      <c r="C2" s="4"/>
      <c r="D2" s="4"/>
      <c r="E2" s="4"/>
      <c r="F2" s="4"/>
      <c r="G2" s="1"/>
      <c r="H2" s="4"/>
      <c r="I2" s="4"/>
      <c r="J2" s="4"/>
      <c r="K2" s="4"/>
      <c r="L2" s="1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  <c r="BI2" s="4"/>
      <c r="BK2" s="4"/>
      <c r="BL2" s="4"/>
      <c r="BM2" s="4"/>
      <c r="BN2" s="4"/>
    </row>
    <row r="3" spans="2:67" x14ac:dyDescent="0.35">
      <c r="B3" s="29"/>
      <c r="D3" s="1"/>
      <c r="BA3" s="29"/>
      <c r="BF3" s="29"/>
      <c r="BG3" s="29"/>
      <c r="BL3" s="180"/>
      <c r="BN3" s="180"/>
    </row>
    <row r="4" spans="2:67" outlineLevel="1" x14ac:dyDescent="0.35">
      <c r="B4" s="14" t="s">
        <v>98</v>
      </c>
      <c r="C4" s="71">
        <f>SUM(C5:C13)</f>
        <v>199.738</v>
      </c>
      <c r="D4" s="71">
        <f>SUM(D5:D13)</f>
        <v>206.46</v>
      </c>
      <c r="E4" s="71">
        <f>SUM(E5:E13)</f>
        <v>213.62199999999999</v>
      </c>
      <c r="F4" s="71">
        <f>SUM(F5:F13)</f>
        <v>217.70599999999999</v>
      </c>
      <c r="H4" s="71">
        <f>SUM(H5:H13)</f>
        <v>223.792</v>
      </c>
      <c r="I4" s="71">
        <f>SUM(I5:I13)</f>
        <v>222.20199999999997</v>
      </c>
      <c r="J4" s="71">
        <f>SUM(J5:J13)</f>
        <v>236.178</v>
      </c>
      <c r="K4" s="71">
        <f>SUM(K5:K13)</f>
        <v>288.04300000000001</v>
      </c>
      <c r="M4" s="71">
        <f>SUM(M5:M13)</f>
        <v>338.13400000000007</v>
      </c>
      <c r="N4" s="71">
        <f>SUM(N5:N13)</f>
        <v>383.18499999999995</v>
      </c>
      <c r="O4" s="71">
        <f>SUM(O5:O13)</f>
        <v>416.16900000000004</v>
      </c>
      <c r="P4" s="71">
        <f>SUM(P5:P13)</f>
        <v>766.70400000000006</v>
      </c>
      <c r="R4" s="71">
        <f>SUM(R5:R13)</f>
        <v>778.55700000000013</v>
      </c>
      <c r="S4" s="71">
        <f>SUM(S5:S13)</f>
        <v>771.30800000000022</v>
      </c>
      <c r="T4" s="71">
        <f>SUM(T5:T13)</f>
        <v>760.06400000000008</v>
      </c>
      <c r="U4" s="71">
        <f>SUM(U5:U13)</f>
        <v>739.99300000000005</v>
      </c>
      <c r="W4" s="71">
        <f>SUM(W5:W13)</f>
        <v>748.58199999999999</v>
      </c>
      <c r="X4" s="71">
        <f>SUM(X5:X13)</f>
        <v>728.22200000000009</v>
      </c>
      <c r="Y4" s="71">
        <f>SUM(Y5:Y13)</f>
        <v>726.88600000000019</v>
      </c>
      <c r="Z4" s="71">
        <f>SUM(Z5:Z13)</f>
        <v>709.92300000000012</v>
      </c>
      <c r="AB4" s="71">
        <f>SUM(AB5:AB13)</f>
        <v>707.59800000000018</v>
      </c>
      <c r="AC4" s="71">
        <f>SUM(AC5:AC13)</f>
        <v>698.10700000000008</v>
      </c>
      <c r="AD4" s="71">
        <f>SUM(AD5:AD13)</f>
        <v>719.77600000000018</v>
      </c>
      <c r="AE4" s="71">
        <f>SUM(AE5:AE13)</f>
        <v>744.93700000000013</v>
      </c>
      <c r="AG4" s="71">
        <f>SUM(AG5:AG13)</f>
        <v>752.59800000000018</v>
      </c>
      <c r="AH4" s="71">
        <f>SUM(AH5:AH13)</f>
        <v>811.28500000000008</v>
      </c>
      <c r="AI4" s="71">
        <f>SUM(AI5:AI13)</f>
        <v>830.20400000000006</v>
      </c>
      <c r="AJ4" s="71">
        <f>SUM(AJ5:AJ13)</f>
        <v>909.85599999999999</v>
      </c>
      <c r="AL4" s="71">
        <f>SUM(AL5:AL13)</f>
        <v>974.23099999999999</v>
      </c>
      <c r="AM4" s="71">
        <f>SUM(AM5:AM13)</f>
        <v>1066.4859999999999</v>
      </c>
      <c r="AN4" s="71">
        <f>SUM(AN5:AN13)</f>
        <v>1123.5589999999997</v>
      </c>
      <c r="AO4" s="71">
        <f>SUM(AO5:AO13)</f>
        <v>1231.9080000000001</v>
      </c>
      <c r="AQ4" s="71">
        <f>SUM(AQ5:AQ13)</f>
        <v>1296.1590000000001</v>
      </c>
      <c r="AR4" s="71">
        <f>SUM(AR5:AR13)</f>
        <v>1394.9869999999996</v>
      </c>
      <c r="AS4" s="71">
        <f>SUM(AS5:AS13)</f>
        <v>1426.23</v>
      </c>
      <c r="AT4" s="71">
        <f>SUM(AT5:AT13)</f>
        <v>1516.4159999999997</v>
      </c>
      <c r="AU4" s="99"/>
      <c r="AV4" s="71">
        <f>SUM(AV5:AV13)</f>
        <v>1557.473</v>
      </c>
      <c r="AW4" s="71">
        <f>SUM(AW5:AW13)</f>
        <v>1638.3810000000001</v>
      </c>
      <c r="AX4" s="71">
        <f>SUM(AX5:AX13)</f>
        <v>1664.33</v>
      </c>
      <c r="AY4" s="71">
        <f>SUM(AY5:AY13)</f>
        <v>1796.9959999999999</v>
      </c>
      <c r="AZ4" s="99"/>
      <c r="BA4" s="71">
        <v>1782.694</v>
      </c>
      <c r="BB4" s="71">
        <v>1811.6869999999999</v>
      </c>
      <c r="BC4" s="71">
        <v>1797.7899999999997</v>
      </c>
      <c r="BD4" s="71">
        <v>1838.664</v>
      </c>
      <c r="BF4" s="71">
        <v>1874.578</v>
      </c>
      <c r="BG4" s="71">
        <v>1886.0709999999999</v>
      </c>
      <c r="BH4" s="71">
        <v>1952.1480000000001</v>
      </c>
      <c r="BI4" s="71">
        <v>2041.3649999999998</v>
      </c>
      <c r="BK4" s="71">
        <v>2043.8440000000001</v>
      </c>
      <c r="BL4" s="71">
        <v>2128.5859999999998</v>
      </c>
      <c r="BM4" s="71">
        <v>2238.0570000000002</v>
      </c>
      <c r="BN4" s="71">
        <v>2417.752</v>
      </c>
    </row>
    <row r="5" spans="2:67" outlineLevel="2" x14ac:dyDescent="0.35">
      <c r="B5" s="12" t="s">
        <v>99</v>
      </c>
      <c r="C5" s="72">
        <v>178.74100000000001</v>
      </c>
      <c r="D5" s="72">
        <v>184.69800000000001</v>
      </c>
      <c r="E5" s="72">
        <v>191.77099999999999</v>
      </c>
      <c r="F5" s="72">
        <v>193.834</v>
      </c>
      <c r="H5" s="72">
        <v>198.87299999999999</v>
      </c>
      <c r="I5" s="72">
        <v>195.48099999999999</v>
      </c>
      <c r="J5" s="72">
        <v>208.09899999999999</v>
      </c>
      <c r="K5" s="72">
        <v>258.334</v>
      </c>
      <c r="L5" s="30"/>
      <c r="M5" s="72">
        <v>305.64600000000002</v>
      </c>
      <c r="N5" s="72">
        <v>348.43</v>
      </c>
      <c r="O5" s="72">
        <v>380.43200000000002</v>
      </c>
      <c r="P5" s="72">
        <v>469.077</v>
      </c>
      <c r="R5" s="72">
        <v>476.39100000000002</v>
      </c>
      <c r="S5" s="72">
        <v>471.779</v>
      </c>
      <c r="T5" s="72">
        <v>460.00700000000001</v>
      </c>
      <c r="U5" s="72">
        <v>442.11700000000002</v>
      </c>
      <c r="V5" s="30"/>
      <c r="W5" s="72">
        <v>440.31700000000001</v>
      </c>
      <c r="X5" s="72">
        <v>433.42700000000002</v>
      </c>
      <c r="Y5" s="72">
        <v>433.39600000000002</v>
      </c>
      <c r="Z5" s="72">
        <v>419.80500000000001</v>
      </c>
      <c r="AB5" s="72">
        <v>418.851</v>
      </c>
      <c r="AC5" s="72">
        <v>408.36</v>
      </c>
      <c r="AD5" s="72">
        <v>428.31599999999997</v>
      </c>
      <c r="AE5" s="72">
        <v>447.72500000000002</v>
      </c>
      <c r="AF5" s="30"/>
      <c r="AG5" s="72">
        <v>455.34899999999999</v>
      </c>
      <c r="AH5" s="72">
        <v>510.31</v>
      </c>
      <c r="AI5" s="72">
        <v>527.60699999999997</v>
      </c>
      <c r="AJ5" s="72">
        <v>598.50199999999995</v>
      </c>
      <c r="AL5" s="72">
        <v>655.31899999999996</v>
      </c>
      <c r="AM5" s="72">
        <v>732.64599999999996</v>
      </c>
      <c r="AN5" s="72">
        <v>785.35900000000004</v>
      </c>
      <c r="AO5" s="72">
        <v>896.80600000000004</v>
      </c>
      <c r="AP5" s="30"/>
      <c r="AQ5" s="72">
        <v>945.33799999999997</v>
      </c>
      <c r="AR5" s="72">
        <v>1015.388</v>
      </c>
      <c r="AS5" s="72">
        <v>1039.202</v>
      </c>
      <c r="AT5" s="72">
        <v>1038.837</v>
      </c>
      <c r="AU5" s="72"/>
      <c r="AV5" s="72">
        <v>1080.117</v>
      </c>
      <c r="AW5" s="72">
        <v>1129.201</v>
      </c>
      <c r="AX5" s="72">
        <v>1149.0450000000001</v>
      </c>
      <c r="AY5" s="72">
        <v>1258.751</v>
      </c>
      <c r="AZ5" s="99"/>
      <c r="BA5" s="72">
        <v>1241.3119999999999</v>
      </c>
      <c r="BB5" s="72">
        <v>1265.973</v>
      </c>
      <c r="BC5" s="72">
        <v>1260.259</v>
      </c>
      <c r="BD5" s="72">
        <v>1291.338</v>
      </c>
      <c r="BF5" s="72">
        <v>1337.992</v>
      </c>
      <c r="BG5" s="72">
        <v>1346.0740000000001</v>
      </c>
      <c r="BH5" s="72">
        <v>1397.4680000000001</v>
      </c>
      <c r="BI5" s="72">
        <v>1478.164</v>
      </c>
      <c r="BK5" s="160">
        <v>1480.127</v>
      </c>
      <c r="BL5" s="160">
        <v>1558.529</v>
      </c>
      <c r="BM5" s="160">
        <v>1648.279</v>
      </c>
      <c r="BN5" s="160">
        <v>1818.316</v>
      </c>
    </row>
    <row r="6" spans="2:67" outlineLevel="2" x14ac:dyDescent="0.35">
      <c r="B6" s="12" t="s">
        <v>100</v>
      </c>
      <c r="C6" s="72">
        <v>14.617000000000001</v>
      </c>
      <c r="D6" s="72">
        <v>14.683999999999999</v>
      </c>
      <c r="E6" s="72">
        <v>13.97</v>
      </c>
      <c r="F6" s="72">
        <v>13.478</v>
      </c>
      <c r="H6" s="72">
        <v>12.701000000000001</v>
      </c>
      <c r="I6" s="72">
        <v>12.507</v>
      </c>
      <c r="J6" s="72">
        <v>12.005000000000001</v>
      </c>
      <c r="K6" s="72">
        <v>12.186</v>
      </c>
      <c r="L6" s="30"/>
      <c r="M6" s="72">
        <v>11.680999999999999</v>
      </c>
      <c r="N6" s="72">
        <v>11.901999999999999</v>
      </c>
      <c r="O6" s="72">
        <v>12.653</v>
      </c>
      <c r="P6" s="72">
        <v>13.964</v>
      </c>
      <c r="R6" s="72">
        <v>12.98</v>
      </c>
      <c r="S6" s="72">
        <v>12.095000000000001</v>
      </c>
      <c r="T6" s="72">
        <v>13.643000000000001</v>
      </c>
      <c r="U6" s="72">
        <v>12.763</v>
      </c>
      <c r="V6" s="30"/>
      <c r="W6" s="72">
        <v>11.82</v>
      </c>
      <c r="X6" s="72">
        <v>11.891999999999999</v>
      </c>
      <c r="Y6" s="72">
        <v>11.65</v>
      </c>
      <c r="Z6" s="72">
        <v>11.04</v>
      </c>
      <c r="AB6" s="72">
        <v>10.615</v>
      </c>
      <c r="AC6" s="72">
        <v>10.846</v>
      </c>
      <c r="AD6" s="72">
        <v>10.981999999999999</v>
      </c>
      <c r="AE6" s="72">
        <v>11.515000000000001</v>
      </c>
      <c r="AF6" s="30"/>
      <c r="AG6" s="72">
        <v>11.183999999999999</v>
      </c>
      <c r="AH6" s="72">
        <v>11.244999999999999</v>
      </c>
      <c r="AI6" s="72">
        <v>11.903</v>
      </c>
      <c r="AJ6" s="72">
        <v>17.599</v>
      </c>
      <c r="AL6" s="72">
        <v>17.393999999999998</v>
      </c>
      <c r="AM6" s="72">
        <v>18.574000000000002</v>
      </c>
      <c r="AN6" s="72">
        <v>18.712</v>
      </c>
      <c r="AO6" s="72">
        <v>20.132000000000001</v>
      </c>
      <c r="AP6" s="30"/>
      <c r="AQ6" s="72">
        <v>21.35</v>
      </c>
      <c r="AR6" s="72">
        <v>24.268000000000001</v>
      </c>
      <c r="AS6" s="72">
        <v>26.337</v>
      </c>
      <c r="AT6" s="72">
        <v>28.751000000000001</v>
      </c>
      <c r="AU6" s="72"/>
      <c r="AV6" s="72">
        <v>31.105</v>
      </c>
      <c r="AW6" s="72">
        <v>33.890999999999998</v>
      </c>
      <c r="AX6" s="72">
        <v>36.223999999999997</v>
      </c>
      <c r="AY6" s="72">
        <v>37.341999999999999</v>
      </c>
      <c r="AZ6" s="99"/>
      <c r="BA6" s="72">
        <v>38.091999999999999</v>
      </c>
      <c r="BB6" s="72">
        <v>39.369999999999997</v>
      </c>
      <c r="BC6" s="72">
        <v>38.753</v>
      </c>
      <c r="BD6" s="72">
        <v>43.511000000000003</v>
      </c>
      <c r="BF6" s="72">
        <v>47.045999999999999</v>
      </c>
      <c r="BG6" s="72">
        <v>52.15</v>
      </c>
      <c r="BH6" s="72">
        <v>57.125999999999998</v>
      </c>
      <c r="BI6" s="72">
        <v>64.070999999999998</v>
      </c>
      <c r="BK6" s="160">
        <v>67.546000000000006</v>
      </c>
      <c r="BL6" s="81">
        <v>72.028999999999996</v>
      </c>
      <c r="BM6" s="81">
        <v>80.950999999999993</v>
      </c>
      <c r="BN6" s="160">
        <v>89.63</v>
      </c>
    </row>
    <row r="7" spans="2:67" outlineLevel="2" x14ac:dyDescent="0.35">
      <c r="B7" s="12" t="s">
        <v>101</v>
      </c>
      <c r="C7" s="72">
        <v>0</v>
      </c>
      <c r="D7" s="72">
        <v>0</v>
      </c>
      <c r="E7" s="72">
        <v>0</v>
      </c>
      <c r="F7" s="72">
        <v>0</v>
      </c>
      <c r="H7" s="72">
        <v>0</v>
      </c>
      <c r="I7" s="72">
        <v>0</v>
      </c>
      <c r="J7" s="72">
        <v>0</v>
      </c>
      <c r="K7" s="72">
        <v>0</v>
      </c>
      <c r="L7" s="30"/>
      <c r="M7" s="72">
        <v>0</v>
      </c>
      <c r="N7" s="72">
        <v>0</v>
      </c>
      <c r="O7" s="72">
        <v>0</v>
      </c>
      <c r="P7" s="72">
        <v>183.60900000000001</v>
      </c>
      <c r="R7" s="72">
        <v>183.60900000000001</v>
      </c>
      <c r="S7" s="72">
        <v>183.203</v>
      </c>
      <c r="T7" s="72">
        <v>183.60900000000001</v>
      </c>
      <c r="U7" s="72">
        <v>183.60900000000001</v>
      </c>
      <c r="V7" s="30"/>
      <c r="W7" s="72">
        <v>183.60900000000001</v>
      </c>
      <c r="X7" s="72">
        <v>183.60900000000001</v>
      </c>
      <c r="Y7" s="72">
        <v>183.60900000000001</v>
      </c>
      <c r="Z7" s="72">
        <v>183.60900000000001</v>
      </c>
      <c r="AB7" s="72">
        <v>183.60900000000001</v>
      </c>
      <c r="AC7" s="72">
        <v>183.60900000000001</v>
      </c>
      <c r="AD7" s="72">
        <v>183.60900000000001</v>
      </c>
      <c r="AE7" s="72">
        <v>183.60900000000001</v>
      </c>
      <c r="AF7" s="30"/>
      <c r="AG7" s="72">
        <v>183.60900000000001</v>
      </c>
      <c r="AH7" s="72">
        <v>183.60900000000001</v>
      </c>
      <c r="AI7" s="72">
        <v>183.60900000000001</v>
      </c>
      <c r="AJ7" s="72">
        <v>183.60900000000001</v>
      </c>
      <c r="AL7" s="72">
        <v>183.60900000000001</v>
      </c>
      <c r="AM7" s="72">
        <v>183.60900000000001</v>
      </c>
      <c r="AN7" s="72">
        <v>183.60900000000001</v>
      </c>
      <c r="AO7" s="72">
        <v>183.60900000000001</v>
      </c>
      <c r="AP7" s="30"/>
      <c r="AQ7" s="72">
        <v>183.60900000000001</v>
      </c>
      <c r="AR7" s="72">
        <v>209.59800000000001</v>
      </c>
      <c r="AS7" s="72">
        <v>209.59800000000001</v>
      </c>
      <c r="AT7" s="72">
        <v>209.59800000000001</v>
      </c>
      <c r="AU7" s="72"/>
      <c r="AV7" s="72">
        <v>209.59800000000001</v>
      </c>
      <c r="AW7" s="72">
        <v>209.59800000000001</v>
      </c>
      <c r="AX7" s="72">
        <v>209.59800000000001</v>
      </c>
      <c r="AY7" s="72">
        <v>209.59800000000001</v>
      </c>
      <c r="AZ7" s="99"/>
      <c r="BA7" s="72">
        <v>209.59800000000001</v>
      </c>
      <c r="BB7" s="72">
        <v>209.59800000000001</v>
      </c>
      <c r="BC7" s="72">
        <v>209.59800000000001</v>
      </c>
      <c r="BD7" s="72">
        <v>209.59800000000001</v>
      </c>
      <c r="BF7" s="72">
        <v>209.59800000000001</v>
      </c>
      <c r="BG7" s="72">
        <v>209.59800000000001</v>
      </c>
      <c r="BH7" s="72">
        <v>209.59800000000001</v>
      </c>
      <c r="BI7" s="72">
        <v>209.59800000000001</v>
      </c>
      <c r="BK7" s="160">
        <v>209.59800000000001</v>
      </c>
      <c r="BL7" s="81">
        <v>209.59800000000001</v>
      </c>
      <c r="BM7" s="81">
        <v>209.59800000000001</v>
      </c>
      <c r="BN7" s="160">
        <v>209.59800000000001</v>
      </c>
    </row>
    <row r="8" spans="2:67" outlineLevel="2" x14ac:dyDescent="0.35">
      <c r="B8" s="12" t="s">
        <v>229</v>
      </c>
      <c r="C8" s="72">
        <v>0</v>
      </c>
      <c r="D8" s="72">
        <v>0</v>
      </c>
      <c r="E8" s="72">
        <v>0</v>
      </c>
      <c r="F8" s="72">
        <v>0</v>
      </c>
      <c r="H8" s="72">
        <v>0</v>
      </c>
      <c r="I8" s="72">
        <v>0</v>
      </c>
      <c r="J8" s="72">
        <v>0</v>
      </c>
      <c r="K8" s="72">
        <v>0</v>
      </c>
      <c r="L8" s="30"/>
      <c r="M8" s="72">
        <v>0</v>
      </c>
      <c r="N8" s="72">
        <v>0</v>
      </c>
      <c r="O8" s="72">
        <v>0</v>
      </c>
      <c r="P8" s="72">
        <v>77.507999999999996</v>
      </c>
      <c r="R8" s="72">
        <v>77.507999999999996</v>
      </c>
      <c r="S8" s="72">
        <v>77.507999999999996</v>
      </c>
      <c r="T8" s="72">
        <v>77.507999999999996</v>
      </c>
      <c r="U8" s="72">
        <v>77.507999999999996</v>
      </c>
      <c r="V8" s="30"/>
      <c r="W8" s="72">
        <v>77.507999999999996</v>
      </c>
      <c r="X8" s="72">
        <v>77.507999999999996</v>
      </c>
      <c r="Y8" s="72">
        <v>77.507999999999996</v>
      </c>
      <c r="Z8" s="72">
        <v>77.507999999999996</v>
      </c>
      <c r="AB8" s="72">
        <v>77.507999999999996</v>
      </c>
      <c r="AC8" s="72">
        <v>77.507999999999996</v>
      </c>
      <c r="AD8" s="72">
        <v>77.507999999999996</v>
      </c>
      <c r="AE8" s="72">
        <v>77.507999999999996</v>
      </c>
      <c r="AF8" s="30"/>
      <c r="AG8" s="72">
        <v>77.507999999999996</v>
      </c>
      <c r="AH8" s="72">
        <v>77.507999999999996</v>
      </c>
      <c r="AI8" s="72">
        <v>77.507999999999996</v>
      </c>
      <c r="AJ8" s="72">
        <v>77.507999999999996</v>
      </c>
      <c r="AL8" s="72">
        <v>77.507999999999996</v>
      </c>
      <c r="AM8" s="72">
        <v>77.507999999999996</v>
      </c>
      <c r="AN8" s="72">
        <v>77.507999999999996</v>
      </c>
      <c r="AO8" s="72">
        <v>77.507999999999996</v>
      </c>
      <c r="AP8" s="30"/>
      <c r="AQ8" s="72">
        <v>77.507999999999996</v>
      </c>
      <c r="AR8" s="72">
        <v>77.507999999999996</v>
      </c>
      <c r="AS8" s="72">
        <v>77.507999999999996</v>
      </c>
      <c r="AT8" s="72">
        <v>77.507999999999996</v>
      </c>
      <c r="AU8" s="72"/>
      <c r="AV8" s="72">
        <v>77.507999999999996</v>
      </c>
      <c r="AW8" s="72">
        <v>77.507999999999996</v>
      </c>
      <c r="AX8" s="72">
        <v>77.507999999999996</v>
      </c>
      <c r="AY8" s="72">
        <v>77.507999999999996</v>
      </c>
      <c r="AZ8" s="99"/>
      <c r="BA8" s="72">
        <v>77.507999999999996</v>
      </c>
      <c r="BB8" s="72">
        <v>77.507999999999996</v>
      </c>
      <c r="BC8" s="72">
        <v>77.507999999999996</v>
      </c>
      <c r="BD8" s="72">
        <v>77.507999999999996</v>
      </c>
      <c r="BF8" s="72">
        <v>77.507999999999996</v>
      </c>
      <c r="BG8" s="72">
        <v>77.507999999999996</v>
      </c>
      <c r="BH8" s="72">
        <v>77.507999999999996</v>
      </c>
      <c r="BI8" s="72">
        <v>77.507999999999996</v>
      </c>
      <c r="BK8" s="160">
        <v>77.507999999999996</v>
      </c>
      <c r="BL8" s="81">
        <v>77.507999999999996</v>
      </c>
      <c r="BM8" s="81">
        <v>77.507999999999996</v>
      </c>
      <c r="BN8" s="160">
        <v>77.507999999999996</v>
      </c>
    </row>
    <row r="9" spans="2:67" outlineLevel="2" x14ac:dyDescent="0.35">
      <c r="B9" s="12" t="s">
        <v>103</v>
      </c>
      <c r="C9" s="72">
        <v>0.84399999999999997</v>
      </c>
      <c r="D9" s="72">
        <v>0.88</v>
      </c>
      <c r="E9" s="72">
        <v>0.89500000000000002</v>
      </c>
      <c r="F9" s="72">
        <v>0.90300000000000002</v>
      </c>
      <c r="H9" s="72">
        <v>0.872</v>
      </c>
      <c r="I9" s="72">
        <v>0.91600000000000004</v>
      </c>
      <c r="J9" s="72">
        <v>0.93500000000000005</v>
      </c>
      <c r="K9" s="72">
        <v>0.91</v>
      </c>
      <c r="L9" s="30"/>
      <c r="M9" s="76">
        <v>0.997</v>
      </c>
      <c r="N9" s="72">
        <v>1.0660000000000001</v>
      </c>
      <c r="O9" s="76">
        <v>0.71899999999999997</v>
      </c>
      <c r="P9" s="72">
        <v>0.71899999999999997</v>
      </c>
      <c r="R9" s="72">
        <v>0.71899999999999997</v>
      </c>
      <c r="S9" s="72">
        <v>0.71899999999999997</v>
      </c>
      <c r="T9" s="72">
        <v>0.71899999999999997</v>
      </c>
      <c r="U9" s="72">
        <v>0.71899999999999997</v>
      </c>
      <c r="V9" s="30"/>
      <c r="W9" s="72">
        <v>0.71899999999999997</v>
      </c>
      <c r="X9" s="72">
        <v>0.71899999999999997</v>
      </c>
      <c r="Y9" s="72">
        <v>0.71899999999999997</v>
      </c>
      <c r="Z9" s="72">
        <v>0.21199999999999999</v>
      </c>
      <c r="AB9" s="72">
        <v>0.187</v>
      </c>
      <c r="AC9" s="72">
        <v>0.186</v>
      </c>
      <c r="AD9" s="72">
        <v>0.187</v>
      </c>
      <c r="AE9" s="72">
        <v>0.186</v>
      </c>
      <c r="AF9" s="30"/>
      <c r="AG9" s="72">
        <v>0.186</v>
      </c>
      <c r="AH9" s="72">
        <v>0.186</v>
      </c>
      <c r="AI9" s="72">
        <v>0.186</v>
      </c>
      <c r="AJ9" s="72">
        <v>0.186</v>
      </c>
      <c r="AL9" s="72">
        <v>0.13600000000000001</v>
      </c>
      <c r="AM9" s="72">
        <v>0.13600000000000001</v>
      </c>
      <c r="AN9" s="72">
        <v>0.13600000000000001</v>
      </c>
      <c r="AO9" s="72">
        <v>0.13600000000000001</v>
      </c>
      <c r="AP9" s="30"/>
      <c r="AQ9" s="72">
        <v>0.159</v>
      </c>
      <c r="AR9" s="72">
        <v>0.13600000000000001</v>
      </c>
      <c r="AS9" s="72">
        <v>0.13600000000000001</v>
      </c>
      <c r="AT9" s="72">
        <v>0.13600000000000001</v>
      </c>
      <c r="AU9" s="72"/>
      <c r="AV9" s="72">
        <v>0.13600000000000001</v>
      </c>
      <c r="AW9" s="72">
        <v>0.13600000000000001</v>
      </c>
      <c r="AX9" s="72">
        <v>0.13600000000000001</v>
      </c>
      <c r="AY9" s="72">
        <v>0.13600000000000001</v>
      </c>
      <c r="AZ9" s="99"/>
      <c r="BA9" s="72">
        <v>0.13600000000000001</v>
      </c>
      <c r="BB9" s="72">
        <v>0.13600000000000001</v>
      </c>
      <c r="BC9" s="72">
        <v>0.13600000000000001</v>
      </c>
      <c r="BD9" s="72">
        <v>0.13600000000000001</v>
      </c>
      <c r="BF9" s="72">
        <v>8.5999999999999993E-2</v>
      </c>
      <c r="BG9" s="72">
        <v>0</v>
      </c>
      <c r="BH9" s="72">
        <v>0</v>
      </c>
      <c r="BI9" s="72">
        <v>0</v>
      </c>
      <c r="BK9" s="160">
        <v>0.10100000000000001</v>
      </c>
      <c r="BL9" s="81">
        <v>0</v>
      </c>
      <c r="BM9" s="81">
        <v>0</v>
      </c>
      <c r="BN9" s="81">
        <v>0</v>
      </c>
    </row>
    <row r="10" spans="2:67" outlineLevel="2" x14ac:dyDescent="0.35">
      <c r="B10" s="12" t="s">
        <v>104</v>
      </c>
      <c r="C10" s="72">
        <v>0</v>
      </c>
      <c r="D10" s="72">
        <v>0</v>
      </c>
      <c r="E10" s="72">
        <v>0</v>
      </c>
      <c r="F10" s="72">
        <v>0</v>
      </c>
      <c r="H10" s="72">
        <v>0</v>
      </c>
      <c r="I10" s="72">
        <v>0</v>
      </c>
      <c r="J10" s="72">
        <v>0</v>
      </c>
      <c r="K10" s="72">
        <v>4.0000000000000001E-3</v>
      </c>
      <c r="L10" s="30"/>
      <c r="M10" s="72">
        <v>0</v>
      </c>
      <c r="N10" s="72">
        <v>0</v>
      </c>
      <c r="O10" s="72">
        <v>0</v>
      </c>
      <c r="P10" s="72">
        <v>0</v>
      </c>
      <c r="R10" s="72">
        <v>0</v>
      </c>
      <c r="S10" s="72">
        <v>0</v>
      </c>
      <c r="T10" s="72">
        <v>0</v>
      </c>
      <c r="U10" s="72">
        <v>0</v>
      </c>
      <c r="V10" s="30"/>
      <c r="W10" s="72">
        <v>16</v>
      </c>
      <c r="X10" s="72">
        <v>0</v>
      </c>
      <c r="Y10" s="72">
        <v>0</v>
      </c>
      <c r="Z10" s="72">
        <v>1.9E-2</v>
      </c>
      <c r="AB10" s="72">
        <v>1.9E-2</v>
      </c>
      <c r="AC10" s="72">
        <v>0.70599999999999996</v>
      </c>
      <c r="AD10" s="72">
        <v>0.70099999999999996</v>
      </c>
      <c r="AE10" s="72">
        <v>0.69699999999999995</v>
      </c>
      <c r="AF10" s="30"/>
      <c r="AG10" s="72">
        <v>0.69299999999999995</v>
      </c>
      <c r="AH10" s="72">
        <v>0.68799999999999994</v>
      </c>
      <c r="AI10" s="72">
        <v>0.66500000000000004</v>
      </c>
      <c r="AJ10" s="72">
        <v>0.66100000000000003</v>
      </c>
      <c r="AL10" s="72">
        <v>0.65600000000000003</v>
      </c>
      <c r="AM10" s="72">
        <v>11.084</v>
      </c>
      <c r="AN10" s="72">
        <v>11.08</v>
      </c>
      <c r="AO10" s="72">
        <v>10.366</v>
      </c>
      <c r="AP10" s="30"/>
      <c r="AQ10" s="72">
        <v>10.366</v>
      </c>
      <c r="AR10" s="72">
        <v>10.366</v>
      </c>
      <c r="AS10" s="72">
        <v>10.366</v>
      </c>
      <c r="AT10" s="72">
        <v>2.4049999999999998</v>
      </c>
      <c r="AU10" s="72"/>
      <c r="AV10" s="72">
        <v>2.1640000000000001</v>
      </c>
      <c r="AW10" s="72">
        <v>2.117</v>
      </c>
      <c r="AX10" s="72">
        <v>1.956</v>
      </c>
      <c r="AY10" s="72">
        <v>1.6259999999999999</v>
      </c>
      <c r="AZ10" s="99"/>
      <c r="BA10" s="72">
        <v>1.653</v>
      </c>
      <c r="BB10" s="72">
        <v>1.7210000000000001</v>
      </c>
      <c r="BC10" s="72">
        <v>1.571</v>
      </c>
      <c r="BD10" s="72">
        <v>0</v>
      </c>
      <c r="BF10" s="72">
        <v>0</v>
      </c>
      <c r="BG10" s="72">
        <v>0</v>
      </c>
      <c r="BH10" s="72">
        <v>0</v>
      </c>
      <c r="BI10" s="81">
        <v>0</v>
      </c>
      <c r="BK10" s="72">
        <v>0</v>
      </c>
      <c r="BL10" s="72">
        <v>0</v>
      </c>
      <c r="BM10" s="72">
        <v>0</v>
      </c>
      <c r="BN10" s="160">
        <v>0</v>
      </c>
    </row>
    <row r="11" spans="2:67" outlineLevel="2" x14ac:dyDescent="0.35">
      <c r="B11" s="12" t="s">
        <v>105</v>
      </c>
      <c r="C11" s="72">
        <v>0.25600000000000001</v>
      </c>
      <c r="D11" s="72">
        <v>0.39300000000000002</v>
      </c>
      <c r="E11" s="72">
        <v>0.254</v>
      </c>
      <c r="F11" s="72">
        <v>0.25</v>
      </c>
      <c r="H11" s="72">
        <v>0.26200000000000001</v>
      </c>
      <c r="I11" s="72">
        <v>1.5169999999999999</v>
      </c>
      <c r="J11" s="72">
        <v>3.4489999999999998</v>
      </c>
      <c r="K11" s="72">
        <v>3.589</v>
      </c>
      <c r="L11" s="30"/>
      <c r="M11" s="72">
        <v>3.6629999999999998</v>
      </c>
      <c r="N11" s="72">
        <v>4.2119999999999997</v>
      </c>
      <c r="O11" s="72">
        <v>4.9089999999999998</v>
      </c>
      <c r="P11" s="72">
        <v>1.7729999999999999</v>
      </c>
      <c r="R11" s="72">
        <v>1.77</v>
      </c>
      <c r="S11" s="72">
        <v>1.4159999999999999</v>
      </c>
      <c r="T11" s="72">
        <v>1.3280000000000001</v>
      </c>
      <c r="U11" s="72">
        <v>1.0569999999999999</v>
      </c>
      <c r="V11" s="30"/>
      <c r="W11" s="72">
        <v>1.0069999999999999</v>
      </c>
      <c r="X11" s="72">
        <v>1.1299999999999999</v>
      </c>
      <c r="Y11" s="72">
        <v>1.042</v>
      </c>
      <c r="Z11" s="72">
        <v>1.0620000000000001</v>
      </c>
      <c r="AB11" s="72">
        <v>1.046</v>
      </c>
      <c r="AC11" s="72">
        <v>1.17</v>
      </c>
      <c r="AD11" s="72">
        <v>1.0820000000000001</v>
      </c>
      <c r="AE11" s="72">
        <v>4.5490000000000004</v>
      </c>
      <c r="AF11" s="30"/>
      <c r="AG11" s="72">
        <v>4.806</v>
      </c>
      <c r="AH11" s="72">
        <v>5.0670000000000002</v>
      </c>
      <c r="AI11" s="72">
        <v>5.782</v>
      </c>
      <c r="AJ11" s="72">
        <v>8.68</v>
      </c>
      <c r="AL11" s="72">
        <v>10.509</v>
      </c>
      <c r="AM11" s="72">
        <v>7.883</v>
      </c>
      <c r="AN11" s="72">
        <v>8.8789999999999996</v>
      </c>
      <c r="AO11" s="72">
        <v>12.928000000000001</v>
      </c>
      <c r="AP11" s="30"/>
      <c r="AQ11" s="72">
        <v>11.723000000000001</v>
      </c>
      <c r="AR11" s="72">
        <v>13.685</v>
      </c>
      <c r="AS11" s="72">
        <v>13.983000000000001</v>
      </c>
      <c r="AT11" s="72">
        <v>6.3</v>
      </c>
      <c r="AU11" s="72"/>
      <c r="AV11" s="72">
        <v>6.734</v>
      </c>
      <c r="AW11" s="72">
        <v>7.3170000000000002</v>
      </c>
      <c r="AX11" s="72">
        <v>5.7519999999999998</v>
      </c>
      <c r="AY11" s="72">
        <v>5.9139999999999997</v>
      </c>
      <c r="AZ11" s="99"/>
      <c r="BA11" s="72">
        <v>5.8170000000000002</v>
      </c>
      <c r="BB11" s="72">
        <v>6.1760000000000002</v>
      </c>
      <c r="BC11" s="72">
        <v>6.5410000000000004</v>
      </c>
      <c r="BD11" s="72">
        <v>6.18</v>
      </c>
      <c r="BF11" s="72">
        <v>5.4119999999999999</v>
      </c>
      <c r="BG11" s="72">
        <v>4.6970000000000001</v>
      </c>
      <c r="BH11" s="72">
        <v>4.7329999999999997</v>
      </c>
      <c r="BI11" s="72">
        <v>4.9370000000000003</v>
      </c>
      <c r="BK11" s="160">
        <v>6.9450000000000003</v>
      </c>
      <c r="BL11" s="81">
        <v>8.0630000000000006</v>
      </c>
      <c r="BM11" s="81">
        <v>7.2409999999999997</v>
      </c>
      <c r="BN11" s="160">
        <v>7.8220000000000001</v>
      </c>
    </row>
    <row r="12" spans="2:67" outlineLevel="2" x14ac:dyDescent="0.35">
      <c r="B12" s="12" t="s">
        <v>106</v>
      </c>
      <c r="C12" s="72">
        <v>5.03</v>
      </c>
      <c r="D12" s="72">
        <v>5.7160000000000002</v>
      </c>
      <c r="E12" s="72">
        <v>6.69</v>
      </c>
      <c r="F12" s="72">
        <v>9.2129999999999992</v>
      </c>
      <c r="H12" s="72">
        <v>11.08</v>
      </c>
      <c r="I12" s="72">
        <v>11.776999999999999</v>
      </c>
      <c r="J12" s="72">
        <v>11.686</v>
      </c>
      <c r="K12" s="72">
        <v>13.02</v>
      </c>
      <c r="L12" s="30"/>
      <c r="M12" s="72">
        <v>16.076000000000001</v>
      </c>
      <c r="N12" s="72">
        <v>17.384</v>
      </c>
      <c r="O12" s="72">
        <v>17.271000000000001</v>
      </c>
      <c r="P12" s="72">
        <v>19.856999999999999</v>
      </c>
      <c r="R12" s="72">
        <v>25.373999999999999</v>
      </c>
      <c r="S12" s="72">
        <v>24.373999999999999</v>
      </c>
      <c r="T12" s="72">
        <v>23.055</v>
      </c>
      <c r="U12" s="72">
        <v>22.045000000000002</v>
      </c>
      <c r="V12" s="30"/>
      <c r="W12" s="72">
        <v>17.509</v>
      </c>
      <c r="X12" s="72">
        <v>19.800999999999998</v>
      </c>
      <c r="Y12" s="72">
        <v>18.838999999999999</v>
      </c>
      <c r="Z12" s="72">
        <v>16.491</v>
      </c>
      <c r="AB12" s="72">
        <v>15.553000000000001</v>
      </c>
      <c r="AC12" s="72">
        <v>15.467000000000001</v>
      </c>
      <c r="AD12" s="72">
        <v>17.099</v>
      </c>
      <c r="AE12" s="72">
        <v>18.669</v>
      </c>
      <c r="AF12" s="30"/>
      <c r="AG12" s="72">
        <v>18.696999999999999</v>
      </c>
      <c r="AH12" s="72">
        <v>22.094000000000001</v>
      </c>
      <c r="AI12" s="72">
        <v>22.31</v>
      </c>
      <c r="AJ12" s="72">
        <v>22.812999999999999</v>
      </c>
      <c r="AL12" s="72">
        <v>28.741</v>
      </c>
      <c r="AM12" s="72">
        <v>34.506999999999998</v>
      </c>
      <c r="AN12" s="72">
        <v>37.723999999999997</v>
      </c>
      <c r="AO12" s="72">
        <v>29.928999999999998</v>
      </c>
      <c r="AP12" s="30"/>
      <c r="AQ12" s="72">
        <v>45.683</v>
      </c>
      <c r="AR12" s="72">
        <v>43.494999999999997</v>
      </c>
      <c r="AS12" s="72">
        <v>42.21</v>
      </c>
      <c r="AT12" s="72">
        <v>143.53100000000001</v>
      </c>
      <c r="AU12" s="72"/>
      <c r="AV12" s="72">
        <v>136.096</v>
      </c>
      <c r="AW12" s="72">
        <v>130.04300000000001</v>
      </c>
      <c r="AX12" s="72">
        <v>132.95099999999999</v>
      </c>
      <c r="AY12" s="72">
        <v>139.19399999999999</v>
      </c>
      <c r="AZ12" s="99"/>
      <c r="BA12" s="72">
        <v>141.346</v>
      </c>
      <c r="BB12" s="72">
        <v>146.113</v>
      </c>
      <c r="BC12" s="72">
        <v>140.041</v>
      </c>
      <c r="BD12" s="72">
        <v>143.65700000000001</v>
      </c>
      <c r="BF12" s="72">
        <v>136.11000000000001</v>
      </c>
      <c r="BG12" s="72">
        <v>136.821</v>
      </c>
      <c r="BH12" s="72">
        <v>145.642</v>
      </c>
      <c r="BI12" s="72">
        <v>151.33500000000001</v>
      </c>
      <c r="BK12" s="160">
        <v>152.226</v>
      </c>
      <c r="BL12" s="81">
        <v>150.21899999999999</v>
      </c>
      <c r="BM12" s="81">
        <v>163.63300000000001</v>
      </c>
      <c r="BN12" s="160">
        <v>164.27699999999999</v>
      </c>
    </row>
    <row r="13" spans="2:67" outlineLevel="2" x14ac:dyDescent="0.35">
      <c r="B13" s="12" t="s">
        <v>107</v>
      </c>
      <c r="C13" s="72">
        <v>0.25</v>
      </c>
      <c r="D13" s="72">
        <v>8.8999999999999996E-2</v>
      </c>
      <c r="E13" s="72">
        <v>4.2000000000000003E-2</v>
      </c>
      <c r="F13" s="72">
        <v>2.8000000000000001E-2</v>
      </c>
      <c r="H13" s="72">
        <v>4.0000000000000001E-3</v>
      </c>
      <c r="I13" s="72">
        <v>4.0000000000000001E-3</v>
      </c>
      <c r="J13" s="72">
        <v>4.0000000000000001E-3</v>
      </c>
      <c r="K13" s="72">
        <v>0</v>
      </c>
      <c r="L13" s="30"/>
      <c r="M13" s="72">
        <v>7.0999999999999994E-2</v>
      </c>
      <c r="N13" s="72">
        <v>0.191</v>
      </c>
      <c r="O13" s="72">
        <v>0.185</v>
      </c>
      <c r="P13" s="72">
        <v>0.19700000000000001</v>
      </c>
      <c r="R13" s="72">
        <v>0.20599999999999999</v>
      </c>
      <c r="S13" s="72">
        <v>0.214</v>
      </c>
      <c r="T13" s="72">
        <v>0.19500000000000001</v>
      </c>
      <c r="U13" s="72">
        <v>0.17499999999999999</v>
      </c>
      <c r="V13" s="30"/>
      <c r="W13" s="72">
        <v>9.2999999999999999E-2</v>
      </c>
      <c r="X13" s="72">
        <v>0.13600000000000001</v>
      </c>
      <c r="Y13" s="72">
        <v>0.123</v>
      </c>
      <c r="Z13" s="72">
        <v>0.17699999999999999</v>
      </c>
      <c r="AB13" s="72">
        <v>0.21</v>
      </c>
      <c r="AC13" s="72">
        <v>0.255</v>
      </c>
      <c r="AD13" s="72">
        <v>0.29199999999999998</v>
      </c>
      <c r="AE13" s="72">
        <v>0.47899999999999998</v>
      </c>
      <c r="AF13" s="30"/>
      <c r="AG13" s="72">
        <v>0.56599999999999995</v>
      </c>
      <c r="AH13" s="72">
        <v>0.57799999999999996</v>
      </c>
      <c r="AI13" s="72">
        <v>0.63400000000000001</v>
      </c>
      <c r="AJ13" s="72">
        <v>0.29799999999999999</v>
      </c>
      <c r="AL13" s="72">
        <v>0.35899999999999999</v>
      </c>
      <c r="AM13" s="72">
        <v>0.53900000000000003</v>
      </c>
      <c r="AN13" s="72">
        <v>0.55200000000000005</v>
      </c>
      <c r="AO13" s="72">
        <v>0.49399999999999999</v>
      </c>
      <c r="AP13" s="30"/>
      <c r="AQ13" s="72">
        <v>0.42299999999999999</v>
      </c>
      <c r="AR13" s="72">
        <v>0.54300000000000004</v>
      </c>
      <c r="AS13" s="72">
        <v>6.89</v>
      </c>
      <c r="AT13" s="72">
        <v>9.35</v>
      </c>
      <c r="AU13" s="72"/>
      <c r="AV13" s="72">
        <v>14.015000000000001</v>
      </c>
      <c r="AW13" s="72">
        <v>48.57</v>
      </c>
      <c r="AX13" s="72">
        <v>51.16</v>
      </c>
      <c r="AY13" s="72">
        <v>66.927000000000007</v>
      </c>
      <c r="AZ13" s="99"/>
      <c r="BA13" s="72">
        <v>67.231999999999999</v>
      </c>
      <c r="BB13" s="72">
        <v>65.091999999999999</v>
      </c>
      <c r="BC13" s="72">
        <v>63.383000000000003</v>
      </c>
      <c r="BD13" s="72">
        <v>66.736000000000004</v>
      </c>
      <c r="BF13" s="72">
        <v>60.826000000000001</v>
      </c>
      <c r="BG13" s="72">
        <v>59.222999999999999</v>
      </c>
      <c r="BH13" s="72">
        <v>60.073</v>
      </c>
      <c r="BI13" s="72">
        <v>55.752000000000002</v>
      </c>
      <c r="BK13" s="160">
        <v>49.792999999999999</v>
      </c>
      <c r="BL13" s="81">
        <v>52.64</v>
      </c>
      <c r="BM13" s="81">
        <v>50.847000000000001</v>
      </c>
      <c r="BN13" s="160">
        <v>50.600999999999999</v>
      </c>
    </row>
    <row r="14" spans="2:67" outlineLevel="1" x14ac:dyDescent="0.35">
      <c r="B14" s="12"/>
      <c r="BN14" s="180"/>
    </row>
    <row r="15" spans="2:67" outlineLevel="1" x14ac:dyDescent="0.35">
      <c r="B15" s="14" t="s">
        <v>108</v>
      </c>
      <c r="C15" s="100">
        <v>228.92600000000002</v>
      </c>
      <c r="D15" s="100">
        <v>240.84199999999998</v>
      </c>
      <c r="E15" s="100">
        <v>290.99400000000003</v>
      </c>
      <c r="F15" s="100">
        <v>316.48500000000001</v>
      </c>
      <c r="H15" s="100">
        <v>324.76800000000003</v>
      </c>
      <c r="I15" s="100">
        <v>352.42599999999993</v>
      </c>
      <c r="J15" s="100">
        <v>373.29500000000002</v>
      </c>
      <c r="K15" s="100">
        <v>409.11200000000002</v>
      </c>
      <c r="M15" s="71">
        <f>SUM(M16:M23)</f>
        <v>398.66500000000002</v>
      </c>
      <c r="N15" s="71">
        <f>SUM(N16:N23)</f>
        <v>460.80599999999993</v>
      </c>
      <c r="O15" s="71">
        <f>SUM(O16:O23)</f>
        <v>503.11800000000005</v>
      </c>
      <c r="P15" s="71">
        <f>SUM(P16:P23)</f>
        <v>659.50400000000002</v>
      </c>
      <c r="R15" s="71">
        <f>SUM(R16:R23)</f>
        <v>640.29899999999998</v>
      </c>
      <c r="S15" s="71">
        <f t="shared" ref="S15:U15" si="0">SUM(S16:S23)</f>
        <v>575.11900000000003</v>
      </c>
      <c r="T15" s="71">
        <f t="shared" si="0"/>
        <v>540.98599999999999</v>
      </c>
      <c r="U15" s="71">
        <f t="shared" si="0"/>
        <v>621.6099999999999</v>
      </c>
      <c r="W15" s="71">
        <f>SUM(W16:W23)</f>
        <v>587.42399999999998</v>
      </c>
      <c r="X15" s="71">
        <f t="shared" ref="X15:Z15" si="1">SUM(X16:X23)</f>
        <v>708.09399999999994</v>
      </c>
      <c r="Y15" s="71">
        <f t="shared" si="1"/>
        <v>689.56283000000008</v>
      </c>
      <c r="Z15" s="71">
        <f t="shared" si="1"/>
        <v>716.44600000000003</v>
      </c>
      <c r="AB15" s="71">
        <f>SUM(AB16:AB23)</f>
        <v>650.45100000000002</v>
      </c>
      <c r="AC15" s="71">
        <f t="shared" ref="AC15:AE15" si="2">SUM(AC16:AC23)</f>
        <v>785.80599999999981</v>
      </c>
      <c r="AD15" s="71">
        <f t="shared" si="2"/>
        <v>762.06299999999999</v>
      </c>
      <c r="AE15" s="71">
        <f t="shared" si="2"/>
        <v>868.93100000000015</v>
      </c>
      <c r="AG15" s="71">
        <f>SUM(AG16:AG23)</f>
        <v>810.06700000000001</v>
      </c>
      <c r="AH15" s="71">
        <f t="shared" ref="AH15:AJ15" si="3">SUM(AH16:AH23)</f>
        <v>924.41800000000001</v>
      </c>
      <c r="AI15" s="71">
        <f t="shared" si="3"/>
        <v>947.774</v>
      </c>
      <c r="AJ15" s="71">
        <f t="shared" si="3"/>
        <v>1022.366</v>
      </c>
      <c r="AL15" s="71">
        <f>SUM(AL16:AL23)</f>
        <v>1051.5029999999999</v>
      </c>
      <c r="AM15" s="71">
        <f t="shared" ref="AM15:AO15" si="4">SUM(AM16:AM23)</f>
        <v>1208.4879999999998</v>
      </c>
      <c r="AN15" s="71">
        <f t="shared" si="4"/>
        <v>1238.049</v>
      </c>
      <c r="AO15" s="71">
        <f t="shared" si="4"/>
        <v>1259.6619999999998</v>
      </c>
      <c r="AQ15" s="71">
        <f>SUM(AQ16:AQ23)</f>
        <v>1246.5640000000001</v>
      </c>
      <c r="AR15" s="71">
        <f t="shared" ref="AR15:AT15" si="5">SUM(AR16:AR23)</f>
        <v>1395.729</v>
      </c>
      <c r="AS15" s="71">
        <f t="shared" si="5"/>
        <v>1419.8570000000002</v>
      </c>
      <c r="AT15" s="71">
        <f t="shared" si="5"/>
        <v>1417.3099999999997</v>
      </c>
      <c r="AV15" s="71">
        <f>SUM(AV16:AV23)</f>
        <v>1564.9829999999999</v>
      </c>
      <c r="AW15" s="71">
        <f t="shared" ref="AW15:AY15" si="6">SUM(AW16:AW23)</f>
        <v>1601.8439999999998</v>
      </c>
      <c r="AX15" s="71">
        <f t="shared" si="6"/>
        <v>1742.2379999999998</v>
      </c>
      <c r="AY15" s="71">
        <f t="shared" si="6"/>
        <v>1768.1729999999998</v>
      </c>
      <c r="BA15" s="71">
        <v>1761.5689999999997</v>
      </c>
      <c r="BB15" s="71">
        <v>1913.259</v>
      </c>
      <c r="BC15" s="71">
        <v>1954.6579999999999</v>
      </c>
      <c r="BD15" s="71">
        <v>1839.2679999999998</v>
      </c>
      <c r="BF15" s="71">
        <v>1855.9169999999999</v>
      </c>
      <c r="BG15" s="71">
        <v>2146.2849999999999</v>
      </c>
      <c r="BH15" s="71">
        <v>2204.9789999999998</v>
      </c>
      <c r="BI15" s="71">
        <v>2289.4629999999997</v>
      </c>
      <c r="BK15" s="71">
        <v>2163.819</v>
      </c>
      <c r="BL15" s="71">
        <v>2609.1320000000005</v>
      </c>
      <c r="BM15" s="71">
        <v>2929.7550000000001</v>
      </c>
      <c r="BN15" s="71">
        <v>2963.056</v>
      </c>
    </row>
    <row r="16" spans="2:67" outlineLevel="2" x14ac:dyDescent="0.35">
      <c r="B16" s="12" t="s">
        <v>109</v>
      </c>
      <c r="C16" s="101">
        <v>170.19300000000001</v>
      </c>
      <c r="D16" s="101">
        <v>172.95</v>
      </c>
      <c r="E16" s="101">
        <v>210.38300000000001</v>
      </c>
      <c r="F16" s="101">
        <v>230.435</v>
      </c>
      <c r="H16" s="101">
        <v>234.02600000000001</v>
      </c>
      <c r="I16" s="101">
        <v>262.82900000000001</v>
      </c>
      <c r="J16" s="101">
        <v>263.86900000000003</v>
      </c>
      <c r="K16" s="101">
        <v>289.52699999999999</v>
      </c>
      <c r="L16" s="30"/>
      <c r="M16" s="101">
        <v>280.14</v>
      </c>
      <c r="N16" s="101">
        <v>316.33699999999999</v>
      </c>
      <c r="O16" s="101">
        <v>342.86799999999999</v>
      </c>
      <c r="P16" s="101">
        <v>462.64400000000001</v>
      </c>
      <c r="R16" s="72">
        <v>492.05500000000001</v>
      </c>
      <c r="S16" s="72">
        <v>414.84300000000002</v>
      </c>
      <c r="T16" s="72">
        <v>361.69</v>
      </c>
      <c r="U16" s="72">
        <v>322.75599999999997</v>
      </c>
      <c r="V16" s="30"/>
      <c r="W16" s="72">
        <v>334.327</v>
      </c>
      <c r="X16" s="72">
        <v>389.053</v>
      </c>
      <c r="Y16" s="72">
        <v>423.43299999999999</v>
      </c>
      <c r="Z16" s="72">
        <v>424.43700000000001</v>
      </c>
      <c r="AB16" s="72">
        <v>420.34699999999998</v>
      </c>
      <c r="AC16" s="72">
        <v>503.27499999999998</v>
      </c>
      <c r="AD16" s="72">
        <v>553.61300000000006</v>
      </c>
      <c r="AE16" s="72">
        <v>594.60599999999999</v>
      </c>
      <c r="AF16" s="30"/>
      <c r="AG16" s="72">
        <v>578.26900000000001</v>
      </c>
      <c r="AH16" s="72">
        <v>607.13</v>
      </c>
      <c r="AI16" s="72">
        <v>658.20399999999995</v>
      </c>
      <c r="AJ16" s="72">
        <v>656.07</v>
      </c>
      <c r="AL16" s="72">
        <v>715.83699999999999</v>
      </c>
      <c r="AM16" s="72">
        <v>820.25699999999995</v>
      </c>
      <c r="AN16" s="72">
        <v>845.20100000000002</v>
      </c>
      <c r="AO16" s="72">
        <v>805.03800000000001</v>
      </c>
      <c r="AP16" s="30"/>
      <c r="AQ16" s="72">
        <v>837.57600000000002</v>
      </c>
      <c r="AR16" s="72">
        <v>963.09900000000005</v>
      </c>
      <c r="AS16" s="72">
        <v>1036.797</v>
      </c>
      <c r="AT16" s="72">
        <v>979.34500000000003</v>
      </c>
      <c r="AU16" s="30"/>
      <c r="AV16" s="72">
        <v>1131.08</v>
      </c>
      <c r="AW16" s="72">
        <v>1167.144</v>
      </c>
      <c r="AX16" s="72">
        <v>1335.973</v>
      </c>
      <c r="AY16" s="72">
        <v>1319.7349999999999</v>
      </c>
      <c r="BA16" s="72">
        <v>1373.6279999999999</v>
      </c>
      <c r="BB16" s="72">
        <v>1443.972</v>
      </c>
      <c r="BC16" s="72">
        <v>1438.251</v>
      </c>
      <c r="BD16" s="72">
        <v>1164.135</v>
      </c>
      <c r="BF16" s="72">
        <v>1251.4380000000001</v>
      </c>
      <c r="BG16" s="160">
        <v>1481.597</v>
      </c>
      <c r="BH16" s="72">
        <v>1638.7139999999999</v>
      </c>
      <c r="BI16" s="72">
        <v>1475.1869999999999</v>
      </c>
      <c r="BK16" s="160">
        <v>1402.9010000000001</v>
      </c>
      <c r="BL16" s="160">
        <v>1490.4770000000001</v>
      </c>
      <c r="BM16" s="160">
        <v>1587.0550000000001</v>
      </c>
      <c r="BN16" s="160">
        <v>1590.3679999999999</v>
      </c>
    </row>
    <row r="17" spans="2:66" outlineLevel="2" x14ac:dyDescent="0.35">
      <c r="B17" s="12" t="s">
        <v>110</v>
      </c>
      <c r="C17" s="102">
        <v>29.282</v>
      </c>
      <c r="D17" s="102">
        <v>32.421999999999997</v>
      </c>
      <c r="E17" s="102">
        <v>35.917999999999999</v>
      </c>
      <c r="F17" s="102">
        <v>36.247999999999998</v>
      </c>
      <c r="H17" s="102">
        <v>37.573</v>
      </c>
      <c r="I17" s="102">
        <v>38.200000000000003</v>
      </c>
      <c r="J17" s="102">
        <v>43.883000000000003</v>
      </c>
      <c r="K17" s="102">
        <v>45.815999999999995</v>
      </c>
      <c r="L17" s="30"/>
      <c r="M17" s="102">
        <v>45.198999999999998</v>
      </c>
      <c r="N17" s="102">
        <v>63.347000000000008</v>
      </c>
      <c r="O17" s="102">
        <v>65.905000000000001</v>
      </c>
      <c r="P17" s="102">
        <v>75.244</v>
      </c>
      <c r="R17" s="72">
        <v>76.436000000000007</v>
      </c>
      <c r="S17" s="72">
        <v>92.971000000000004</v>
      </c>
      <c r="T17" s="72">
        <v>74.039000000000001</v>
      </c>
      <c r="U17" s="72">
        <v>78.271000000000001</v>
      </c>
      <c r="V17" s="30"/>
      <c r="W17" s="72">
        <v>73.605999999999995</v>
      </c>
      <c r="X17" s="72">
        <v>82.584999999999994</v>
      </c>
      <c r="Y17" s="72">
        <v>81.810829999999996</v>
      </c>
      <c r="Z17" s="72">
        <v>95.742000000000004</v>
      </c>
      <c r="AB17" s="72">
        <v>94.613</v>
      </c>
      <c r="AC17" s="72">
        <v>97.438000000000002</v>
      </c>
      <c r="AD17" s="72">
        <v>100.66</v>
      </c>
      <c r="AE17" s="72">
        <v>114.313</v>
      </c>
      <c r="AF17" s="30"/>
      <c r="AG17" s="72">
        <v>105.35599999999999</v>
      </c>
      <c r="AH17" s="72">
        <v>120.02</v>
      </c>
      <c r="AI17" s="72">
        <v>135.577</v>
      </c>
      <c r="AJ17" s="72">
        <v>130.36000000000001</v>
      </c>
      <c r="AL17" s="72">
        <v>141.02799999999999</v>
      </c>
      <c r="AM17" s="72">
        <v>142.68199999999999</v>
      </c>
      <c r="AN17" s="72">
        <v>149.41800000000001</v>
      </c>
      <c r="AO17" s="72">
        <v>163.255</v>
      </c>
      <c r="AP17" s="30"/>
      <c r="AQ17" s="72">
        <v>163.803</v>
      </c>
      <c r="AR17" s="72">
        <v>157.93100000000001</v>
      </c>
      <c r="AS17" s="72">
        <v>159.11000000000001</v>
      </c>
      <c r="AT17" s="72">
        <v>176.947</v>
      </c>
      <c r="AU17" s="30"/>
      <c r="AV17" s="72">
        <v>224.125</v>
      </c>
      <c r="AW17" s="72">
        <v>192.00800000000001</v>
      </c>
      <c r="AX17" s="72">
        <v>186.57499999999999</v>
      </c>
      <c r="AY17" s="72">
        <v>115.086</v>
      </c>
      <c r="BA17" s="72">
        <v>109.648</v>
      </c>
      <c r="BB17" s="72">
        <v>116.465</v>
      </c>
      <c r="BC17" s="72">
        <v>112.755</v>
      </c>
      <c r="BD17" s="72">
        <v>165.38900000000001</v>
      </c>
      <c r="BF17" s="72">
        <v>154.78100000000001</v>
      </c>
      <c r="BG17" s="160">
        <v>134.75200000000001</v>
      </c>
      <c r="BH17" s="72">
        <v>181.47499999999999</v>
      </c>
      <c r="BI17" s="72">
        <v>199.648</v>
      </c>
      <c r="BK17" s="160">
        <v>175.179</v>
      </c>
      <c r="BL17" s="160">
        <v>169.636</v>
      </c>
      <c r="BM17" s="160">
        <v>207.34700000000001</v>
      </c>
      <c r="BN17" s="160">
        <v>156.25200000000001</v>
      </c>
    </row>
    <row r="18" spans="2:66" outlineLevel="2" x14ac:dyDescent="0.35">
      <c r="B18" s="12" t="s">
        <v>111</v>
      </c>
      <c r="C18" s="102">
        <v>0</v>
      </c>
      <c r="D18" s="102">
        <v>0</v>
      </c>
      <c r="E18" s="102">
        <v>0</v>
      </c>
      <c r="F18" s="102">
        <v>0</v>
      </c>
      <c r="H18" s="102">
        <v>0</v>
      </c>
      <c r="I18" s="102">
        <v>0</v>
      </c>
      <c r="J18" s="102">
        <v>0</v>
      </c>
      <c r="K18" s="102">
        <v>0</v>
      </c>
      <c r="L18" s="30"/>
      <c r="M18" s="102">
        <v>0</v>
      </c>
      <c r="N18" s="102">
        <v>0</v>
      </c>
      <c r="O18" s="102">
        <v>0</v>
      </c>
      <c r="P18" s="102">
        <v>0</v>
      </c>
      <c r="R18" s="72">
        <v>0</v>
      </c>
      <c r="S18" s="72">
        <v>0</v>
      </c>
      <c r="T18" s="72">
        <v>0.11899999999999999</v>
      </c>
      <c r="U18" s="72">
        <v>0</v>
      </c>
      <c r="V18" s="30"/>
      <c r="W18" s="72">
        <v>6.0579999999999998</v>
      </c>
      <c r="X18" s="72">
        <v>1.5369999999999999</v>
      </c>
      <c r="Y18" s="72">
        <v>9.9359999999999999</v>
      </c>
      <c r="Z18" s="72">
        <v>0.54200000000000004</v>
      </c>
      <c r="AB18" s="72">
        <v>4.6890000000000001</v>
      </c>
      <c r="AC18" s="72">
        <v>2.5840000000000001</v>
      </c>
      <c r="AD18" s="72">
        <v>3.2770000000000001</v>
      </c>
      <c r="AE18" s="72">
        <v>1.9359999999999999</v>
      </c>
      <c r="AF18" s="30"/>
      <c r="AG18" s="72">
        <v>6.39</v>
      </c>
      <c r="AH18" s="72">
        <v>3.629</v>
      </c>
      <c r="AI18" s="72">
        <v>0.40600000000000003</v>
      </c>
      <c r="AJ18" s="72">
        <v>5.266</v>
      </c>
      <c r="AL18" s="72">
        <v>10.010999999999999</v>
      </c>
      <c r="AM18" s="72">
        <v>8.7569999999999997</v>
      </c>
      <c r="AN18" s="72">
        <v>2.1269999999999998</v>
      </c>
      <c r="AO18" s="72">
        <v>17.207000000000001</v>
      </c>
      <c r="AP18" s="30"/>
      <c r="AQ18" s="72">
        <v>21.129000000000001</v>
      </c>
      <c r="AR18" s="72">
        <v>23.457999999999998</v>
      </c>
      <c r="AS18" s="72">
        <v>18</v>
      </c>
      <c r="AT18" s="72">
        <v>11.194000000000001</v>
      </c>
      <c r="AU18" s="30"/>
      <c r="AV18" s="72">
        <v>25.49</v>
      </c>
      <c r="AW18" s="72">
        <v>36.002000000000002</v>
      </c>
      <c r="AX18" s="72">
        <v>41.61</v>
      </c>
      <c r="AY18" s="72">
        <v>47.017000000000003</v>
      </c>
      <c r="BA18" s="72">
        <v>69.27</v>
      </c>
      <c r="BB18" s="72">
        <v>67.375</v>
      </c>
      <c r="BC18" s="72">
        <v>66.528999999999996</v>
      </c>
      <c r="BD18" s="72">
        <v>75.274000000000001</v>
      </c>
      <c r="BF18" s="72">
        <v>60.756999999999998</v>
      </c>
      <c r="BG18" s="160">
        <v>22.084</v>
      </c>
      <c r="BH18" s="72">
        <v>23.582999999999998</v>
      </c>
      <c r="BI18" s="72">
        <v>6.3940000000000001</v>
      </c>
      <c r="BK18" s="160">
        <v>16.050999999999998</v>
      </c>
      <c r="BL18" s="160">
        <v>6.2649999999999997</v>
      </c>
      <c r="BM18" s="160">
        <v>7.3579999999999997</v>
      </c>
      <c r="BN18" s="160">
        <v>0.377</v>
      </c>
    </row>
    <row r="19" spans="2:66" outlineLevel="2" x14ac:dyDescent="0.35">
      <c r="B19" s="12" t="s">
        <v>112</v>
      </c>
      <c r="C19" s="101">
        <v>16.486999999999998</v>
      </c>
      <c r="D19" s="101">
        <v>17.811</v>
      </c>
      <c r="E19" s="101">
        <v>23.515000000000001</v>
      </c>
      <c r="F19" s="101">
        <v>14.223000000000001</v>
      </c>
      <c r="G19" s="96"/>
      <c r="H19" s="101">
        <v>19.558</v>
      </c>
      <c r="I19" s="101">
        <v>12.893000000000001</v>
      </c>
      <c r="J19" s="101">
        <v>18.951000000000001</v>
      </c>
      <c r="K19" s="101">
        <v>14.993</v>
      </c>
      <c r="L19" s="97"/>
      <c r="M19" s="101">
        <v>27.148</v>
      </c>
      <c r="N19" s="101">
        <v>25.651</v>
      </c>
      <c r="O19" s="101">
        <v>38.978000000000002</v>
      </c>
      <c r="P19" s="101">
        <v>25.651</v>
      </c>
      <c r="R19" s="72">
        <v>19.057000000000002</v>
      </c>
      <c r="S19" s="72">
        <v>11.777000000000001</v>
      </c>
      <c r="T19" s="72">
        <v>14.495999999999999</v>
      </c>
      <c r="U19" s="72">
        <v>15.154999999999999</v>
      </c>
      <c r="V19" s="30"/>
      <c r="W19" s="72">
        <v>18.943000000000001</v>
      </c>
      <c r="X19" s="72">
        <v>19.277999999999999</v>
      </c>
      <c r="Y19" s="72">
        <v>23.641999999999999</v>
      </c>
      <c r="Z19" s="72">
        <v>22.962</v>
      </c>
      <c r="AB19" s="72">
        <v>28.89</v>
      </c>
      <c r="AC19" s="72">
        <v>23.574000000000002</v>
      </c>
      <c r="AD19" s="72">
        <v>38.222999999999999</v>
      </c>
      <c r="AE19" s="72">
        <v>31.402000000000001</v>
      </c>
      <c r="AF19" s="30"/>
      <c r="AG19" s="72">
        <v>27.978000000000002</v>
      </c>
      <c r="AH19" s="72">
        <v>39.091999999999999</v>
      </c>
      <c r="AI19" s="72">
        <v>59.191000000000003</v>
      </c>
      <c r="AJ19" s="72">
        <v>60.036000000000001</v>
      </c>
      <c r="AL19" s="72">
        <v>64.460999999999999</v>
      </c>
      <c r="AM19" s="72">
        <v>80.686999999999998</v>
      </c>
      <c r="AN19" s="72">
        <v>79.512</v>
      </c>
      <c r="AO19" s="72">
        <v>96.72</v>
      </c>
      <c r="AP19" s="30"/>
      <c r="AQ19" s="72">
        <v>90.198999999999998</v>
      </c>
      <c r="AR19" s="72">
        <v>77.929000000000002</v>
      </c>
      <c r="AS19" s="72">
        <v>58.197000000000003</v>
      </c>
      <c r="AT19" s="72">
        <v>46.280999999999999</v>
      </c>
      <c r="AU19" s="30"/>
      <c r="AV19" s="72">
        <v>44.234999999999999</v>
      </c>
      <c r="AW19" s="72">
        <v>28.347000000000001</v>
      </c>
      <c r="AX19" s="72">
        <v>34.984999999999999</v>
      </c>
      <c r="AY19" s="72">
        <v>35.21</v>
      </c>
      <c r="BA19" s="72">
        <v>36.482999999999997</v>
      </c>
      <c r="BB19" s="72">
        <v>33.054000000000002</v>
      </c>
      <c r="BC19" s="72">
        <v>34.506</v>
      </c>
      <c r="BD19" s="72">
        <v>31.125</v>
      </c>
      <c r="BF19" s="72">
        <v>1.6559999999999999</v>
      </c>
      <c r="BG19" s="160">
        <v>1.66</v>
      </c>
      <c r="BH19" s="72">
        <v>1.774</v>
      </c>
      <c r="BI19" s="72">
        <v>0</v>
      </c>
      <c r="BK19" s="160">
        <v>1.546</v>
      </c>
      <c r="BL19" s="160">
        <v>1.679</v>
      </c>
      <c r="BM19" s="160">
        <v>1.7430000000000001</v>
      </c>
      <c r="BN19" s="30">
        <v>0</v>
      </c>
    </row>
    <row r="20" spans="2:66" outlineLevel="2" x14ac:dyDescent="0.35">
      <c r="B20" s="12" t="s">
        <v>113</v>
      </c>
      <c r="C20" s="101">
        <v>0.17699999999999999</v>
      </c>
      <c r="D20" s="101">
        <v>7.4999999999999997E-2</v>
      </c>
      <c r="E20" s="101">
        <v>0.128</v>
      </c>
      <c r="F20" s="101">
        <v>1.67</v>
      </c>
      <c r="H20" s="101">
        <v>1.6819999999999999</v>
      </c>
      <c r="I20" s="101">
        <v>1.9279999999999999</v>
      </c>
      <c r="J20" s="101">
        <v>2.1309999999999998</v>
      </c>
      <c r="K20" s="101">
        <v>2.109</v>
      </c>
      <c r="L20" s="30"/>
      <c r="M20" s="101">
        <v>2.1110000000000002</v>
      </c>
      <c r="N20" s="101">
        <v>2.1259999999999999</v>
      </c>
      <c r="O20" s="101">
        <v>2.1629999999999998</v>
      </c>
      <c r="P20" s="101">
        <v>0.44600000000000001</v>
      </c>
      <c r="R20" s="72">
        <v>0</v>
      </c>
      <c r="S20" s="72">
        <v>0</v>
      </c>
      <c r="T20" s="72">
        <v>0</v>
      </c>
      <c r="U20" s="72">
        <v>0.54100000000000004</v>
      </c>
      <c r="V20" s="30"/>
      <c r="W20" s="72">
        <v>0.51800000000000002</v>
      </c>
      <c r="X20" s="72">
        <v>0.52800000000000002</v>
      </c>
      <c r="Y20" s="72">
        <v>0.27</v>
      </c>
      <c r="Z20" s="72">
        <v>0.23699999999999999</v>
      </c>
      <c r="AB20" s="72">
        <v>0.22500000000000001</v>
      </c>
      <c r="AC20" s="72">
        <v>0.20399999999999999</v>
      </c>
      <c r="AD20" s="72">
        <v>0.184</v>
      </c>
      <c r="AE20" s="72">
        <v>0.16700000000000001</v>
      </c>
      <c r="AF20" s="30"/>
      <c r="AG20" s="72">
        <v>0.152</v>
      </c>
      <c r="AH20" s="72">
        <v>0.154</v>
      </c>
      <c r="AI20" s="72">
        <v>0.11799999999999999</v>
      </c>
      <c r="AJ20" s="72">
        <v>0.129</v>
      </c>
      <c r="AL20" s="72">
        <v>0.13200000000000001</v>
      </c>
      <c r="AM20" s="72">
        <v>8.6199999999999992</v>
      </c>
      <c r="AN20" s="72">
        <v>10.278</v>
      </c>
      <c r="AO20" s="72">
        <v>12.484999999999999</v>
      </c>
      <c r="AP20" s="30"/>
      <c r="AQ20" s="72">
        <v>11.624000000000001</v>
      </c>
      <c r="AR20" s="72">
        <v>12.26</v>
      </c>
      <c r="AS20" s="72">
        <v>9.76</v>
      </c>
      <c r="AT20" s="72">
        <v>0.16700000000000001</v>
      </c>
      <c r="AU20" s="30"/>
      <c r="AV20" s="72">
        <v>0.184</v>
      </c>
      <c r="AW20" s="72">
        <v>0.26400000000000001</v>
      </c>
      <c r="AX20" s="72">
        <v>8.7999999999999995E-2</v>
      </c>
      <c r="AY20" s="72">
        <v>0.128</v>
      </c>
      <c r="BA20" s="72">
        <v>0</v>
      </c>
      <c r="BB20" s="72">
        <v>0</v>
      </c>
      <c r="BC20" s="72">
        <v>0</v>
      </c>
      <c r="BD20" s="72">
        <v>0</v>
      </c>
      <c r="BF20" s="72">
        <v>0</v>
      </c>
      <c r="BG20" s="160">
        <v>0</v>
      </c>
      <c r="BH20" s="72">
        <v>0</v>
      </c>
      <c r="BI20" s="72">
        <v>1.7549999999999999</v>
      </c>
      <c r="BK20" s="160">
        <v>22.161999999999999</v>
      </c>
      <c r="BL20" s="160">
        <v>204.03700000000001</v>
      </c>
      <c r="BM20" s="160">
        <v>192.38300000000001</v>
      </c>
      <c r="BN20" s="160">
        <v>100.304</v>
      </c>
    </row>
    <row r="21" spans="2:66" outlineLevel="2" x14ac:dyDescent="0.35">
      <c r="B21" s="12" t="s">
        <v>114</v>
      </c>
      <c r="C21" s="101">
        <v>0</v>
      </c>
      <c r="D21" s="101">
        <v>0</v>
      </c>
      <c r="E21" s="101">
        <v>0</v>
      </c>
      <c r="F21" s="101">
        <v>0</v>
      </c>
      <c r="H21" s="101">
        <v>0</v>
      </c>
      <c r="I21" s="101">
        <v>0</v>
      </c>
      <c r="J21" s="101">
        <v>0</v>
      </c>
      <c r="K21" s="101">
        <v>0</v>
      </c>
      <c r="L21" s="30"/>
      <c r="M21" s="101">
        <v>0</v>
      </c>
      <c r="N21" s="101">
        <v>0</v>
      </c>
      <c r="O21" s="101">
        <v>0</v>
      </c>
      <c r="P21" s="101">
        <v>0</v>
      </c>
      <c r="R21" s="72">
        <v>0</v>
      </c>
      <c r="S21" s="72">
        <v>0</v>
      </c>
      <c r="T21" s="72">
        <v>0</v>
      </c>
      <c r="U21" s="72">
        <v>0</v>
      </c>
      <c r="V21" s="30"/>
      <c r="W21" s="72">
        <v>70.662000000000006</v>
      </c>
      <c r="X21" s="72">
        <v>87.89</v>
      </c>
      <c r="Y21" s="72">
        <v>88.322999999999993</v>
      </c>
      <c r="Z21" s="72">
        <v>69.494</v>
      </c>
      <c r="AB21" s="72">
        <v>53.682000000000002</v>
      </c>
      <c r="AC21" s="72">
        <v>54.664000000000001</v>
      </c>
      <c r="AD21" s="72">
        <v>9.4179999999999993</v>
      </c>
      <c r="AE21" s="72">
        <v>0</v>
      </c>
      <c r="AF21" s="30"/>
      <c r="AG21" s="72">
        <v>0</v>
      </c>
      <c r="AH21" s="72">
        <v>0</v>
      </c>
      <c r="AI21" s="72">
        <v>0</v>
      </c>
      <c r="AJ21" s="72">
        <v>0</v>
      </c>
      <c r="AL21" s="72">
        <v>0</v>
      </c>
      <c r="AM21" s="72">
        <v>0</v>
      </c>
      <c r="AN21" s="72">
        <v>0</v>
      </c>
      <c r="AO21" s="72">
        <v>2E-3</v>
      </c>
      <c r="AP21" s="30"/>
      <c r="AQ21" s="72">
        <v>2.0129999999999999</v>
      </c>
      <c r="AR21" s="72">
        <v>1E-3</v>
      </c>
      <c r="AS21" s="72">
        <v>2.008</v>
      </c>
      <c r="AT21" s="72">
        <v>0</v>
      </c>
      <c r="AU21" s="30"/>
      <c r="AV21" s="72">
        <v>0</v>
      </c>
      <c r="AW21" s="72">
        <v>0</v>
      </c>
      <c r="AX21" s="72">
        <v>0</v>
      </c>
      <c r="AY21" s="72">
        <v>0</v>
      </c>
      <c r="BA21" s="72">
        <v>0</v>
      </c>
      <c r="BB21" s="72">
        <v>0</v>
      </c>
      <c r="BC21" s="72">
        <v>0</v>
      </c>
      <c r="BD21" s="72">
        <v>0</v>
      </c>
      <c r="BF21" s="72">
        <v>71.581999999999994</v>
      </c>
      <c r="BG21" s="160">
        <v>36.194000000000003</v>
      </c>
      <c r="BH21" s="72">
        <v>63.06</v>
      </c>
      <c r="BI21" s="72">
        <v>47.569000000000003</v>
      </c>
      <c r="BK21" s="160">
        <v>54.222000000000001</v>
      </c>
      <c r="BL21" s="160">
        <v>38.756999999999998</v>
      </c>
      <c r="BM21" s="160">
        <v>39.564999999999998</v>
      </c>
      <c r="BN21" s="160">
        <v>37.843000000000004</v>
      </c>
    </row>
    <row r="22" spans="2:66" outlineLevel="2" x14ac:dyDescent="0.35">
      <c r="B22" s="12" t="s">
        <v>107</v>
      </c>
      <c r="C22" s="101">
        <v>2.9009999999999998</v>
      </c>
      <c r="D22" s="101">
        <v>2.7280000000000002</v>
      </c>
      <c r="E22" s="101">
        <v>2.7930000000000001</v>
      </c>
      <c r="F22" s="101">
        <v>3.36</v>
      </c>
      <c r="H22" s="101">
        <v>3.1110000000000002</v>
      </c>
      <c r="I22" s="101">
        <v>2.6880000000000002</v>
      </c>
      <c r="J22" s="101">
        <v>3.0710000000000002</v>
      </c>
      <c r="K22" s="101">
        <v>3.2349999999999999</v>
      </c>
      <c r="L22" s="30"/>
      <c r="M22" s="101">
        <v>3.5430000000000001</v>
      </c>
      <c r="N22" s="101">
        <v>3.6429999999999998</v>
      </c>
      <c r="O22" s="101">
        <v>3.8</v>
      </c>
      <c r="P22" s="101">
        <v>5.6879999999999997</v>
      </c>
      <c r="R22" s="72">
        <v>5.5670000000000002</v>
      </c>
      <c r="S22" s="72">
        <v>7.23</v>
      </c>
      <c r="T22" s="72">
        <v>7.0549999999999997</v>
      </c>
      <c r="U22" s="72">
        <v>7.4050000000000002</v>
      </c>
      <c r="V22" s="30"/>
      <c r="W22" s="72">
        <v>6.601</v>
      </c>
      <c r="X22" s="72">
        <v>8.5310000000000006</v>
      </c>
      <c r="Y22" s="72">
        <v>7.4470000000000001</v>
      </c>
      <c r="Z22" s="72">
        <v>6.5620000000000003</v>
      </c>
      <c r="AB22" s="72">
        <v>7.266</v>
      </c>
      <c r="AC22" s="72">
        <v>8.0350000000000001</v>
      </c>
      <c r="AD22" s="72">
        <v>7.9480000000000004</v>
      </c>
      <c r="AE22" s="72">
        <v>9.5410000000000004</v>
      </c>
      <c r="AF22" s="30"/>
      <c r="AG22" s="72">
        <v>10.009</v>
      </c>
      <c r="AH22" s="72">
        <v>10.813000000000001</v>
      </c>
      <c r="AI22" s="72">
        <v>9.4770000000000003</v>
      </c>
      <c r="AJ22" s="72">
        <v>11.112</v>
      </c>
      <c r="AL22" s="72">
        <v>12.288</v>
      </c>
      <c r="AM22" s="72">
        <v>13.43</v>
      </c>
      <c r="AN22" s="72">
        <v>13.532</v>
      </c>
      <c r="AO22" s="72">
        <v>15.6</v>
      </c>
      <c r="AP22" s="30"/>
      <c r="AQ22" s="72">
        <v>14.79</v>
      </c>
      <c r="AR22" s="72">
        <v>17.366</v>
      </c>
      <c r="AS22" s="72">
        <v>18.837</v>
      </c>
      <c r="AT22" s="72">
        <v>19.847000000000001</v>
      </c>
      <c r="AU22" s="30"/>
      <c r="AV22" s="72">
        <v>17.986999999999998</v>
      </c>
      <c r="AW22" s="72">
        <v>22.37</v>
      </c>
      <c r="AX22" s="72">
        <v>23.13</v>
      </c>
      <c r="AY22" s="72">
        <v>26.55</v>
      </c>
      <c r="BA22" s="72">
        <v>27.195</v>
      </c>
      <c r="BB22" s="72">
        <v>33.192999999999998</v>
      </c>
      <c r="BC22" s="72">
        <v>36.722000000000001</v>
      </c>
      <c r="BD22" s="72">
        <v>37.591999999999999</v>
      </c>
      <c r="BF22" s="72">
        <v>35.323</v>
      </c>
      <c r="BG22" s="160">
        <v>35.093000000000004</v>
      </c>
      <c r="BH22" s="72">
        <v>39.968000000000004</v>
      </c>
      <c r="BI22" s="72">
        <v>44.12</v>
      </c>
      <c r="BK22" s="160">
        <v>50.896999999999998</v>
      </c>
      <c r="BL22" s="160">
        <v>46.823</v>
      </c>
      <c r="BM22" s="160">
        <v>43.149000000000001</v>
      </c>
      <c r="BN22" s="160">
        <v>32.942999999999998</v>
      </c>
    </row>
    <row r="23" spans="2:66" outlineLevel="2" x14ac:dyDescent="0.35">
      <c r="B23" s="12" t="s">
        <v>115</v>
      </c>
      <c r="C23" s="101">
        <v>9.8859999999999992</v>
      </c>
      <c r="D23" s="101">
        <v>14.856</v>
      </c>
      <c r="E23" s="101">
        <v>18.257000000000001</v>
      </c>
      <c r="F23" s="101">
        <v>30.548999999999999</v>
      </c>
      <c r="H23" s="101">
        <v>28.818000000000001</v>
      </c>
      <c r="I23" s="101">
        <v>33.887999999999998</v>
      </c>
      <c r="J23" s="101">
        <v>41.39</v>
      </c>
      <c r="K23" s="101">
        <v>53.432000000000002</v>
      </c>
      <c r="L23" s="30"/>
      <c r="M23" s="101">
        <v>40.524000000000001</v>
      </c>
      <c r="N23" s="101">
        <v>49.701999999999998</v>
      </c>
      <c r="O23" s="101">
        <v>49.404000000000003</v>
      </c>
      <c r="P23" s="101">
        <v>89.831000000000003</v>
      </c>
      <c r="R23" s="72">
        <v>47.183999999999997</v>
      </c>
      <c r="S23" s="72">
        <v>48.298000000000002</v>
      </c>
      <c r="T23" s="72">
        <v>83.587000000000003</v>
      </c>
      <c r="U23" s="72">
        <v>197.482</v>
      </c>
      <c r="V23" s="30"/>
      <c r="W23" s="72">
        <v>76.709000000000003</v>
      </c>
      <c r="X23" s="72">
        <v>118.69199999999999</v>
      </c>
      <c r="Y23" s="72">
        <v>54.701000000000001</v>
      </c>
      <c r="Z23" s="72">
        <v>96.47</v>
      </c>
      <c r="AB23" s="72">
        <v>40.738999999999997</v>
      </c>
      <c r="AC23" s="72">
        <v>96.031999999999996</v>
      </c>
      <c r="AD23" s="72">
        <v>48.74</v>
      </c>
      <c r="AE23" s="72">
        <v>116.96599999999999</v>
      </c>
      <c r="AF23" s="30"/>
      <c r="AG23" s="72">
        <v>81.912999999999997</v>
      </c>
      <c r="AH23" s="72">
        <v>143.58000000000001</v>
      </c>
      <c r="AI23" s="72">
        <v>84.801000000000002</v>
      </c>
      <c r="AJ23" s="72">
        <v>159.393</v>
      </c>
      <c r="AL23" s="72">
        <v>107.746</v>
      </c>
      <c r="AM23" s="72">
        <v>134.05500000000001</v>
      </c>
      <c r="AN23" s="72">
        <v>137.98099999999999</v>
      </c>
      <c r="AO23" s="72">
        <v>149.35499999999999</v>
      </c>
      <c r="AP23" s="30"/>
      <c r="AQ23" s="72">
        <v>105.43</v>
      </c>
      <c r="AR23" s="72">
        <v>143.685</v>
      </c>
      <c r="AS23" s="72">
        <v>117.148</v>
      </c>
      <c r="AT23" s="72">
        <v>183.529</v>
      </c>
      <c r="AU23" s="30"/>
      <c r="AV23" s="72">
        <v>121.88200000000001</v>
      </c>
      <c r="AW23" s="72">
        <v>155.709</v>
      </c>
      <c r="AX23" s="72">
        <v>119.877</v>
      </c>
      <c r="AY23" s="72">
        <v>224.447</v>
      </c>
      <c r="BA23" s="72">
        <v>145.345</v>
      </c>
      <c r="BB23" s="72">
        <v>219.2</v>
      </c>
      <c r="BC23" s="72">
        <v>265.89499999999998</v>
      </c>
      <c r="BD23" s="72">
        <v>365.75299999999999</v>
      </c>
      <c r="BF23" s="72">
        <v>280.38</v>
      </c>
      <c r="BG23" s="160">
        <v>434.90499999999997</v>
      </c>
      <c r="BH23" s="72">
        <v>256.40499999999997</v>
      </c>
      <c r="BI23" s="72">
        <v>514.79</v>
      </c>
      <c r="BK23" s="160">
        <v>440.86099999999999</v>
      </c>
      <c r="BL23" s="160">
        <v>651.45799999999997</v>
      </c>
      <c r="BM23" s="160">
        <v>851.15499999999997</v>
      </c>
      <c r="BN23" s="160">
        <v>1044.9690000000001</v>
      </c>
    </row>
    <row r="24" spans="2:66" outlineLevel="1" x14ac:dyDescent="0.35">
      <c r="B24" s="12"/>
      <c r="C24" s="99"/>
      <c r="BG24" s="180"/>
      <c r="BK24" s="30"/>
      <c r="BL24" s="30"/>
      <c r="BM24" s="180"/>
      <c r="BN24" s="180"/>
    </row>
    <row r="25" spans="2:66" x14ac:dyDescent="0.35">
      <c r="B25" s="14" t="s">
        <v>116</v>
      </c>
      <c r="C25" s="71">
        <f>C4+C15</f>
        <v>428.66399999999999</v>
      </c>
      <c r="D25" s="71">
        <f t="shared" ref="D25:F25" si="7">D4+D15</f>
        <v>447.30200000000002</v>
      </c>
      <c r="E25" s="71">
        <f t="shared" si="7"/>
        <v>504.61599999999999</v>
      </c>
      <c r="F25" s="71">
        <f t="shared" si="7"/>
        <v>534.19100000000003</v>
      </c>
      <c r="G25" s="30"/>
      <c r="H25" s="71">
        <f>H4+H15</f>
        <v>548.56000000000006</v>
      </c>
      <c r="I25" s="71">
        <f t="shared" ref="I25:K25" si="8">I4+I15</f>
        <v>574.62799999999993</v>
      </c>
      <c r="J25" s="71">
        <f t="shared" si="8"/>
        <v>609.47299999999996</v>
      </c>
      <c r="K25" s="71">
        <f t="shared" si="8"/>
        <v>697.15499999999997</v>
      </c>
      <c r="M25" s="71">
        <f>M4+M15</f>
        <v>736.79900000000009</v>
      </c>
      <c r="N25" s="71">
        <f t="shared" ref="N25:P25" si="9">N4+N15</f>
        <v>843.99099999999987</v>
      </c>
      <c r="O25" s="71">
        <f t="shared" si="9"/>
        <v>919.28700000000003</v>
      </c>
      <c r="P25" s="71">
        <f t="shared" si="9"/>
        <v>1426.2080000000001</v>
      </c>
      <c r="Q25" s="30"/>
      <c r="R25" s="71">
        <f>R4+R15</f>
        <v>1418.8560000000002</v>
      </c>
      <c r="S25" s="71">
        <f t="shared" ref="S25:U25" si="10">S4+S15</f>
        <v>1346.4270000000001</v>
      </c>
      <c r="T25" s="71">
        <f t="shared" si="10"/>
        <v>1301.0500000000002</v>
      </c>
      <c r="U25" s="71">
        <f t="shared" si="10"/>
        <v>1361.6030000000001</v>
      </c>
      <c r="V25" s="30"/>
      <c r="W25" s="71">
        <f>W4+W15</f>
        <v>1336.0059999999999</v>
      </c>
      <c r="X25" s="71">
        <f t="shared" ref="X25:Z25" si="11">X4+X15</f>
        <v>1436.316</v>
      </c>
      <c r="Y25" s="71">
        <f t="shared" si="11"/>
        <v>1416.4488300000003</v>
      </c>
      <c r="Z25" s="71">
        <f t="shared" si="11"/>
        <v>1426.3690000000001</v>
      </c>
      <c r="AB25" s="71">
        <f>AB4+AB15</f>
        <v>1358.0490000000002</v>
      </c>
      <c r="AC25" s="71">
        <f t="shared" ref="AC25:AE25" si="12">AC4+AC15</f>
        <v>1483.913</v>
      </c>
      <c r="AD25" s="71">
        <f t="shared" si="12"/>
        <v>1481.8390000000002</v>
      </c>
      <c r="AE25" s="71">
        <f t="shared" si="12"/>
        <v>1613.8680000000004</v>
      </c>
      <c r="AF25" s="30"/>
      <c r="AG25" s="71">
        <f>AG4+AG15</f>
        <v>1562.6650000000002</v>
      </c>
      <c r="AH25" s="71">
        <f t="shared" ref="AH25:AJ25" si="13">AH4+AH15</f>
        <v>1735.703</v>
      </c>
      <c r="AI25" s="71">
        <f t="shared" si="13"/>
        <v>1777.9780000000001</v>
      </c>
      <c r="AJ25" s="71">
        <f t="shared" si="13"/>
        <v>1932.222</v>
      </c>
      <c r="AK25" s="30"/>
      <c r="AL25" s="71">
        <f>AL4+AL15</f>
        <v>2025.7339999999999</v>
      </c>
      <c r="AM25" s="71">
        <f t="shared" ref="AM25:AO25" si="14">AM4+AM15</f>
        <v>2274.9739999999997</v>
      </c>
      <c r="AN25" s="71">
        <f t="shared" si="14"/>
        <v>2361.6079999999997</v>
      </c>
      <c r="AO25" s="71">
        <f t="shared" si="14"/>
        <v>2491.5699999999997</v>
      </c>
      <c r="AQ25" s="71">
        <f>AQ4+AQ15</f>
        <v>2542.723</v>
      </c>
      <c r="AR25" s="71">
        <f t="shared" ref="AR25:AT25" si="15">AR4+AR15</f>
        <v>2790.7159999999994</v>
      </c>
      <c r="AS25" s="71">
        <f t="shared" si="15"/>
        <v>2846.0870000000004</v>
      </c>
      <c r="AT25" s="71">
        <f t="shared" si="15"/>
        <v>2933.7259999999997</v>
      </c>
      <c r="AU25" s="30"/>
      <c r="AV25" s="71">
        <f>AV4+AV15</f>
        <v>3122.4560000000001</v>
      </c>
      <c r="AW25" s="71">
        <f t="shared" ref="AW25:AY25" si="16">AW4+AW15</f>
        <v>3240.2249999999999</v>
      </c>
      <c r="AX25" s="71">
        <f t="shared" si="16"/>
        <v>3406.5679999999998</v>
      </c>
      <c r="AY25" s="71">
        <f t="shared" si="16"/>
        <v>3565.1689999999999</v>
      </c>
      <c r="BA25" s="71">
        <v>3544.2629999999999</v>
      </c>
      <c r="BB25" s="71">
        <v>3724.9459999999999</v>
      </c>
      <c r="BC25" s="71">
        <v>3752.4479999999994</v>
      </c>
      <c r="BD25" s="71">
        <v>3677.9319999999998</v>
      </c>
      <c r="BF25" s="71">
        <v>3730.4949999999999</v>
      </c>
      <c r="BG25" s="71">
        <v>4032.3559999999998</v>
      </c>
      <c r="BH25" s="71">
        <v>4157.1270000000004</v>
      </c>
      <c r="BI25" s="71">
        <v>4330.8279999999995</v>
      </c>
      <c r="BK25" s="71">
        <v>4207.6630000000005</v>
      </c>
      <c r="BL25" s="71">
        <v>4737.7180000000008</v>
      </c>
      <c r="BM25" s="71">
        <v>5167.8119999999999</v>
      </c>
      <c r="BN25" s="71">
        <v>5380.808</v>
      </c>
    </row>
    <row r="26" spans="2:66" x14ac:dyDescent="0.35">
      <c r="B26" s="12"/>
    </row>
    <row r="27" spans="2:66" outlineLevel="1" x14ac:dyDescent="0.35">
      <c r="B27" s="14" t="s">
        <v>117</v>
      </c>
      <c r="C27" s="71">
        <f>SUM(C28:C33)+C36</f>
        <v>218.52600000000001</v>
      </c>
      <c r="D27" s="71">
        <f>SUM(D28:D33)+D36</f>
        <v>223.37799999999999</v>
      </c>
      <c r="E27" s="71">
        <f>SUM(E28:E33)+E36</f>
        <v>227.214</v>
      </c>
      <c r="F27" s="71">
        <f>SUM(F28:F33)+F36</f>
        <v>271.50200000000001</v>
      </c>
      <c r="G27" s="30"/>
      <c r="H27" s="71">
        <f>SUM(H28:H33)+H36</f>
        <v>282.97800000000001</v>
      </c>
      <c r="I27" s="71">
        <f>SUM(I28:I33)+I36</f>
        <v>322.40199999999999</v>
      </c>
      <c r="J27" s="71">
        <f>SUM(J28:J33)+J36</f>
        <v>354.27099999999996</v>
      </c>
      <c r="K27" s="71">
        <f>SUM(K28:K33)+K36</f>
        <v>405.66199999999992</v>
      </c>
      <c r="M27" s="71">
        <f>SUM(M28:M33)+M36</f>
        <v>422.24199999999996</v>
      </c>
      <c r="N27" s="71">
        <f>SUM(N28:N33)+N36</f>
        <v>414.28599999999994</v>
      </c>
      <c r="O27" s="71">
        <f>SUM(O28:O33)+O36</f>
        <v>455.149</v>
      </c>
      <c r="P27" s="71">
        <f>SUM(P28:P33)+P36</f>
        <v>565.23500000000001</v>
      </c>
      <c r="Q27" s="30"/>
      <c r="R27" s="71">
        <f>SUM(R28:R33)+R36</f>
        <v>553.28800000000001</v>
      </c>
      <c r="S27" s="71">
        <f>SUM(S28:S33)+S36</f>
        <v>585.84700000000009</v>
      </c>
      <c r="T27" s="71">
        <f>SUM(T28:T33)+T36</f>
        <v>601.81099999999992</v>
      </c>
      <c r="U27" s="71">
        <f>SUM(U28:U33)+U36</f>
        <v>685.58899999999994</v>
      </c>
      <c r="W27" s="71">
        <f>SUM(W28:W33)+W36</f>
        <v>681.67399999999998</v>
      </c>
      <c r="X27" s="71">
        <f>SUM(X28:X33)+X36</f>
        <v>628.46199999999999</v>
      </c>
      <c r="Y27" s="71">
        <f>SUM(Y28:Y33)+Y36</f>
        <v>647.0569999999999</v>
      </c>
      <c r="Z27" s="71">
        <f>SUM(Z28:Z33)+Z36</f>
        <v>733.89499999999998</v>
      </c>
      <c r="AA27" s="30"/>
      <c r="AB27" s="71">
        <f>SUM(AB28:AB33)+AB36</f>
        <v>765.33199999999999</v>
      </c>
      <c r="AC27" s="71">
        <f>SUM(AC28:AC33)+AC36</f>
        <v>691.71800000000007</v>
      </c>
      <c r="AD27" s="71">
        <f>SUM(AD28:AD33)+AD36</f>
        <v>774.68299999999988</v>
      </c>
      <c r="AE27" s="71">
        <f>SUM(AE28:AE33)+AE36</f>
        <v>909.19399999999996</v>
      </c>
      <c r="AG27" s="71">
        <f>SUM(AG28:AG33)+AG36</f>
        <v>948.78399999999999</v>
      </c>
      <c r="AH27" s="71">
        <f>SUM(AH28:AH33)+AH36</f>
        <v>887.471</v>
      </c>
      <c r="AI27" s="71">
        <f>SUM(AI28:AI33)+AI36</f>
        <v>1063.848</v>
      </c>
      <c r="AJ27" s="71">
        <f>SUM(AJ28:AJ33)+AJ36</f>
        <v>1211.048</v>
      </c>
      <c r="AK27" s="30"/>
      <c r="AL27" s="71">
        <f>SUM(AL28:AL33)+AL36</f>
        <v>1232.3870000000002</v>
      </c>
      <c r="AM27" s="71">
        <f>SUM(AM28:AM33)+AM36</f>
        <v>1198.912</v>
      </c>
      <c r="AN27" s="71">
        <f>SUM(AN28:AN33)+AN36</f>
        <v>1310.4900000000002</v>
      </c>
      <c r="AO27" s="71">
        <f>SUM(AO28:AO33)+AO36</f>
        <v>1496.4900000000002</v>
      </c>
      <c r="AQ27" s="71">
        <f>SUM(AQ28:AQ33)+AQ36</f>
        <v>1484.4190000000001</v>
      </c>
      <c r="AR27" s="71">
        <f>SUM(AR28:AR33)+AR36</f>
        <v>1479.9469999999999</v>
      </c>
      <c r="AS27" s="71">
        <f>SUM(AS28:AS33)+AS36</f>
        <v>1533.1990000000001</v>
      </c>
      <c r="AT27" s="71">
        <f>SUM(AT28:AT33)+AT36</f>
        <v>1638.414</v>
      </c>
      <c r="AU27" s="30"/>
      <c r="AV27" s="71">
        <f>SUM(AV28:AV33)+AV36</f>
        <v>1637.3470000000002</v>
      </c>
      <c r="AW27" s="71">
        <f>SUM(AW28:AW33)+AW36</f>
        <v>1725.3650000000002</v>
      </c>
      <c r="AX27" s="71">
        <f>SUM(AX28:AX33)+AX36</f>
        <v>1739.6660000000002</v>
      </c>
      <c r="AY27" s="71">
        <f>SUM(AY28:AY33)+AY36</f>
        <v>1889.739</v>
      </c>
      <c r="BA27" s="71">
        <v>1851.0950000000003</v>
      </c>
      <c r="BB27" s="71">
        <v>1933.92</v>
      </c>
      <c r="BC27" s="71">
        <v>1912.9760000000001</v>
      </c>
      <c r="BD27" s="71">
        <v>2134.7310000000002</v>
      </c>
      <c r="BF27" s="71">
        <v>2016.4389999999999</v>
      </c>
      <c r="BG27" s="71">
        <v>2063.3110000000001</v>
      </c>
      <c r="BH27" s="71">
        <v>2184.0369999999998</v>
      </c>
      <c r="BI27" s="71">
        <v>2443.431</v>
      </c>
      <c r="BK27" s="71">
        <v>2340.402</v>
      </c>
      <c r="BL27" s="71">
        <v>2504.393</v>
      </c>
      <c r="BM27" s="71">
        <v>2555.31</v>
      </c>
      <c r="BN27" s="71">
        <v>2860.538</v>
      </c>
    </row>
    <row r="28" spans="2:66" outlineLevel="2" x14ac:dyDescent="0.35">
      <c r="B28" s="12" t="s">
        <v>118</v>
      </c>
      <c r="C28" s="72">
        <v>3.407</v>
      </c>
      <c r="D28" s="72">
        <v>3.407</v>
      </c>
      <c r="E28" s="72">
        <v>3.407</v>
      </c>
      <c r="F28" s="72">
        <v>3.407</v>
      </c>
      <c r="G28" s="30"/>
      <c r="H28" s="72">
        <v>3.407</v>
      </c>
      <c r="I28" s="72">
        <v>3.407</v>
      </c>
      <c r="J28" s="72">
        <v>3.407</v>
      </c>
      <c r="K28" s="72">
        <v>3.407</v>
      </c>
      <c r="M28" s="72">
        <v>3.407</v>
      </c>
      <c r="N28" s="72">
        <v>3.4119999999999999</v>
      </c>
      <c r="O28" s="72">
        <v>3.4119999999999999</v>
      </c>
      <c r="P28" s="72">
        <v>3.492</v>
      </c>
      <c r="Q28" s="30"/>
      <c r="R28" s="72">
        <v>3.492</v>
      </c>
      <c r="S28" s="72">
        <v>3.492</v>
      </c>
      <c r="T28" s="72">
        <v>3.5009999999999999</v>
      </c>
      <c r="U28" s="72">
        <v>3.5009999999999999</v>
      </c>
      <c r="W28" s="72">
        <v>3.5009999999999999</v>
      </c>
      <c r="X28" s="72">
        <v>3.5009999999999999</v>
      </c>
      <c r="Y28" s="72">
        <v>3.5009999999999999</v>
      </c>
      <c r="Z28" s="72">
        <v>3.5009999999999999</v>
      </c>
      <c r="AA28" s="30"/>
      <c r="AB28" s="72">
        <v>3.5230000000000001</v>
      </c>
      <c r="AC28" s="72">
        <v>3.5230000000000001</v>
      </c>
      <c r="AD28" s="72">
        <v>3.5550000000000002</v>
      </c>
      <c r="AE28" s="72">
        <v>3.5550000000000002</v>
      </c>
      <c r="AG28" s="72">
        <v>3.5590000000000002</v>
      </c>
      <c r="AH28" s="72">
        <v>3.5590000000000002</v>
      </c>
      <c r="AI28" s="72">
        <v>3.6619999999999999</v>
      </c>
      <c r="AJ28" s="72">
        <v>3.6619999999999999</v>
      </c>
      <c r="AK28" s="30"/>
      <c r="AL28" s="72">
        <v>3.6619999999999999</v>
      </c>
      <c r="AM28" s="72">
        <v>3.6619999999999999</v>
      </c>
      <c r="AN28" s="72">
        <v>3.6619999999999999</v>
      </c>
      <c r="AO28" s="72">
        <v>3.6619999999999999</v>
      </c>
      <c r="AQ28" s="72">
        <v>3.6619999999999999</v>
      </c>
      <c r="AR28" s="72">
        <v>3.6619999999999999</v>
      </c>
      <c r="AS28" s="72">
        <v>3.6619999999999999</v>
      </c>
      <c r="AT28" s="72">
        <v>3.6619999999999999</v>
      </c>
      <c r="AU28" s="30"/>
      <c r="AV28" s="72">
        <v>3.6619999999999999</v>
      </c>
      <c r="AW28" s="72">
        <v>3.6619999999999999</v>
      </c>
      <c r="AX28" s="72">
        <v>3.6619999999999999</v>
      </c>
      <c r="AY28" s="72">
        <v>3.6619999999999999</v>
      </c>
      <c r="BA28" s="72">
        <v>3.67</v>
      </c>
      <c r="BB28" s="72">
        <v>3.67</v>
      </c>
      <c r="BC28" s="72">
        <v>3.67</v>
      </c>
      <c r="BD28" s="72">
        <v>3.6789999999999998</v>
      </c>
      <c r="BF28" s="72">
        <v>3.6789999999999998</v>
      </c>
      <c r="BG28" s="72">
        <v>3.6789999999999998</v>
      </c>
      <c r="BH28" s="72">
        <v>3.7050000000000001</v>
      </c>
      <c r="BI28" s="81">
        <v>3.7050000000000001</v>
      </c>
      <c r="BK28" s="81">
        <v>3.7050000000000001</v>
      </c>
      <c r="BL28" s="81">
        <v>3.7050000000000001</v>
      </c>
      <c r="BM28" s="81">
        <v>3.7050000000000001</v>
      </c>
      <c r="BN28" s="81">
        <v>3.7050000000000001</v>
      </c>
    </row>
    <row r="29" spans="2:66" outlineLevel="2" x14ac:dyDescent="0.35">
      <c r="B29" s="12" t="s">
        <v>119</v>
      </c>
      <c r="C29" s="72">
        <v>0</v>
      </c>
      <c r="D29" s="72">
        <v>0</v>
      </c>
      <c r="E29" s="72">
        <v>0</v>
      </c>
      <c r="F29" s="72">
        <v>0</v>
      </c>
      <c r="G29" s="30"/>
      <c r="H29" s="72">
        <v>0</v>
      </c>
      <c r="I29" s="72">
        <v>0</v>
      </c>
      <c r="J29" s="72">
        <v>0</v>
      </c>
      <c r="K29" s="72">
        <v>0</v>
      </c>
      <c r="M29" s="72">
        <v>-1.2749999999999999</v>
      </c>
      <c r="N29" s="72">
        <v>-48.743000000000002</v>
      </c>
      <c r="O29" s="72">
        <v>-48.744999999999997</v>
      </c>
      <c r="P29" s="72">
        <v>-48.746000000000002</v>
      </c>
      <c r="Q29" s="30"/>
      <c r="R29" s="72">
        <v>-48.746000000000002</v>
      </c>
      <c r="S29" s="72">
        <v>-48.747</v>
      </c>
      <c r="T29" s="72">
        <v>-48.747999999999998</v>
      </c>
      <c r="U29" s="72">
        <v>-48.749000000000002</v>
      </c>
      <c r="W29" s="72">
        <v>-48.75</v>
      </c>
      <c r="X29" s="72">
        <v>-48.750999999999998</v>
      </c>
      <c r="Y29" s="72">
        <v>-48.752000000000002</v>
      </c>
      <c r="Z29" s="72">
        <v>-48.753999999999998</v>
      </c>
      <c r="AA29" s="30"/>
      <c r="AB29" s="72">
        <v>-48.753999999999998</v>
      </c>
      <c r="AC29" s="72">
        <v>-48.756</v>
      </c>
      <c r="AD29" s="72">
        <v>-48.756999999999998</v>
      </c>
      <c r="AE29" s="72">
        <v>-48.759</v>
      </c>
      <c r="AG29" s="72">
        <v>-48.759</v>
      </c>
      <c r="AH29" s="72">
        <v>-48.762</v>
      </c>
      <c r="AI29" s="72">
        <v>-48.764000000000003</v>
      </c>
      <c r="AJ29" s="72">
        <v>-48.767000000000003</v>
      </c>
      <c r="AK29" s="30"/>
      <c r="AL29" s="72">
        <v>-48.768999999999998</v>
      </c>
      <c r="AM29" s="72">
        <v>-48.773000000000003</v>
      </c>
      <c r="AN29" s="72">
        <v>-48.777999999999999</v>
      </c>
      <c r="AO29" s="72">
        <v>-48.783999999999999</v>
      </c>
      <c r="AQ29" s="72">
        <v>-48.79</v>
      </c>
      <c r="AR29" s="72">
        <v>-48.795000000000002</v>
      </c>
      <c r="AS29" s="72">
        <v>-48.8</v>
      </c>
      <c r="AT29" s="72">
        <v>-43.287999999999997</v>
      </c>
      <c r="AU29" s="30"/>
      <c r="AV29" s="72">
        <v>-43.292000000000002</v>
      </c>
      <c r="AW29" s="72">
        <v>-43.295999999999999</v>
      </c>
      <c r="AX29" s="72">
        <v>-43.302</v>
      </c>
      <c r="AY29" s="72">
        <v>-43.305999999999997</v>
      </c>
      <c r="BA29" s="72">
        <v>-43.31</v>
      </c>
      <c r="BB29" s="72">
        <v>-43.311999999999998</v>
      </c>
      <c r="BC29" s="72">
        <v>-43.314999999999998</v>
      </c>
      <c r="BD29" s="72">
        <v>-43.317999999999998</v>
      </c>
      <c r="BF29" s="72">
        <v>-43.320999999999998</v>
      </c>
      <c r="BG29" s="72">
        <v>-43.325000000000003</v>
      </c>
      <c r="BH29" s="72">
        <v>-43.329000000000001</v>
      </c>
      <c r="BI29" s="81">
        <v>-43.334000000000003</v>
      </c>
      <c r="BK29" s="81">
        <v>-43.334000000000003</v>
      </c>
      <c r="BL29" s="81">
        <v>-43.334000000000003</v>
      </c>
      <c r="BM29" s="81">
        <v>-43.067</v>
      </c>
      <c r="BN29" s="81">
        <v>-43.067</v>
      </c>
    </row>
    <row r="30" spans="2:66" outlineLevel="2" x14ac:dyDescent="0.35">
      <c r="B30" s="12" t="s">
        <v>120</v>
      </c>
      <c r="C30" s="72">
        <v>200.36799999999999</v>
      </c>
      <c r="D30" s="72">
        <v>232.26499999999999</v>
      </c>
      <c r="E30" s="72">
        <v>232.26499999999999</v>
      </c>
      <c r="F30" s="72">
        <v>232.26599999999999</v>
      </c>
      <c r="G30" s="30"/>
      <c r="H30" s="72">
        <v>232.26599999999999</v>
      </c>
      <c r="I30" s="72">
        <v>274.74799999999999</v>
      </c>
      <c r="J30" s="72">
        <v>274.74799999999999</v>
      </c>
      <c r="K30" s="72">
        <v>274.74799999999999</v>
      </c>
      <c r="M30" s="72">
        <v>274.74799999999999</v>
      </c>
      <c r="N30" s="72">
        <v>71.201999999999998</v>
      </c>
      <c r="O30" s="72">
        <v>71.201999999999998</v>
      </c>
      <c r="P30" s="72">
        <v>108.123</v>
      </c>
      <c r="Q30" s="30"/>
      <c r="R30" s="72">
        <v>108.123</v>
      </c>
      <c r="S30" s="72">
        <v>108.123</v>
      </c>
      <c r="T30" s="72">
        <v>108.123</v>
      </c>
      <c r="U30" s="72">
        <v>108.123</v>
      </c>
      <c r="W30" s="72">
        <v>108.123</v>
      </c>
      <c r="X30" s="72">
        <v>108.123</v>
      </c>
      <c r="Y30" s="72">
        <v>108.123</v>
      </c>
      <c r="Z30" s="72">
        <v>108.123</v>
      </c>
      <c r="AA30" s="30"/>
      <c r="AB30" s="72">
        <v>125.227</v>
      </c>
      <c r="AC30" s="72">
        <v>125.06699999999999</v>
      </c>
      <c r="AD30" s="72">
        <v>149.82900000000001</v>
      </c>
      <c r="AE30" s="72">
        <v>149.82900000000001</v>
      </c>
      <c r="AG30" s="72">
        <v>152.83699999999999</v>
      </c>
      <c r="AH30" s="72">
        <v>152.83699999999999</v>
      </c>
      <c r="AI30" s="72">
        <v>235.06899999999999</v>
      </c>
      <c r="AJ30" s="72">
        <v>235.06899999999999</v>
      </c>
      <c r="AK30" s="30"/>
      <c r="AL30" s="72">
        <v>235.06899999999999</v>
      </c>
      <c r="AM30" s="72">
        <v>235.06899999999999</v>
      </c>
      <c r="AN30" s="72">
        <v>235.06899999999999</v>
      </c>
      <c r="AO30" s="72">
        <v>235.06899999999999</v>
      </c>
      <c r="AQ30" s="72">
        <v>235.06899999999999</v>
      </c>
      <c r="AR30" s="72">
        <v>235.06899999999999</v>
      </c>
      <c r="AS30" s="72">
        <v>235.07400000000001</v>
      </c>
      <c r="AT30" s="72">
        <v>235.07400000000001</v>
      </c>
      <c r="AU30" s="30"/>
      <c r="AV30" s="72">
        <v>235.07400000000001</v>
      </c>
      <c r="AW30" s="72">
        <v>235.07400000000001</v>
      </c>
      <c r="AX30" s="72">
        <v>235.07400000000001</v>
      </c>
      <c r="AY30" s="72">
        <v>235.07400000000001</v>
      </c>
      <c r="BA30" s="72">
        <v>243.23400000000001</v>
      </c>
      <c r="BB30" s="72">
        <v>243.233</v>
      </c>
      <c r="BC30" s="72">
        <v>243.233</v>
      </c>
      <c r="BD30" s="72">
        <v>251.393</v>
      </c>
      <c r="BF30" s="72">
        <v>251.393</v>
      </c>
      <c r="BG30" s="72">
        <v>251.393</v>
      </c>
      <c r="BH30" s="72">
        <v>277.63</v>
      </c>
      <c r="BI30" s="81">
        <v>277.63099999999997</v>
      </c>
      <c r="BK30" s="81">
        <v>277.63099999999997</v>
      </c>
      <c r="BL30" s="81">
        <v>277.63099999999997</v>
      </c>
      <c r="BM30" s="81">
        <v>277.63099999999997</v>
      </c>
      <c r="BN30" s="81">
        <v>278.59100000000001</v>
      </c>
    </row>
    <row r="31" spans="2:66" outlineLevel="2" x14ac:dyDescent="0.35">
      <c r="B31" s="12" t="s">
        <v>121</v>
      </c>
      <c r="C31" s="72">
        <v>8.3000000000000004E-2</v>
      </c>
      <c r="D31" s="72">
        <v>8.3000000000000004E-2</v>
      </c>
      <c r="E31" s="72">
        <v>8.3000000000000004E-2</v>
      </c>
      <c r="F31" s="72">
        <v>8.3000000000000004E-2</v>
      </c>
      <c r="G31" s="30"/>
      <c r="H31" s="72">
        <v>0.104</v>
      </c>
      <c r="I31" s="72">
        <v>0.104</v>
      </c>
      <c r="J31" s="72">
        <v>0.104</v>
      </c>
      <c r="K31" s="72">
        <v>0.104</v>
      </c>
      <c r="M31" s="72">
        <v>0.104</v>
      </c>
      <c r="N31" s="72">
        <v>327.904</v>
      </c>
      <c r="O31" s="72">
        <v>327.904</v>
      </c>
      <c r="P31" s="72">
        <v>328.26100000000002</v>
      </c>
      <c r="Q31" s="30"/>
      <c r="R31" s="72">
        <v>326.995</v>
      </c>
      <c r="S31" s="72">
        <v>498.58199999999999</v>
      </c>
      <c r="T31" s="72">
        <v>512.18899999999996</v>
      </c>
      <c r="U31" s="72">
        <v>512.18899999999996</v>
      </c>
      <c r="W31" s="72">
        <v>512.18899999999996</v>
      </c>
      <c r="X31" s="72">
        <v>547.55899999999997</v>
      </c>
      <c r="Y31" s="72">
        <v>547.55899999999997</v>
      </c>
      <c r="Z31" s="72">
        <v>547.55899999999997</v>
      </c>
      <c r="AA31" s="30"/>
      <c r="AB31" s="72">
        <v>547.55899999999997</v>
      </c>
      <c r="AC31" s="72">
        <v>561.43299999999999</v>
      </c>
      <c r="AD31" s="72">
        <v>561.43299999999999</v>
      </c>
      <c r="AE31" s="72">
        <v>562.42899999999997</v>
      </c>
      <c r="AG31" s="72">
        <v>563.24300000000005</v>
      </c>
      <c r="AH31" s="72">
        <v>655.36699999999996</v>
      </c>
      <c r="AI31" s="72">
        <v>656.29399999999998</v>
      </c>
      <c r="AJ31" s="72">
        <v>656.95</v>
      </c>
      <c r="AK31" s="30"/>
      <c r="AL31" s="72">
        <v>658.35900000000004</v>
      </c>
      <c r="AM31" s="72">
        <v>853.58699999999999</v>
      </c>
      <c r="AN31" s="72">
        <v>856.92899999999997</v>
      </c>
      <c r="AO31" s="72">
        <v>860.35699999999997</v>
      </c>
      <c r="AQ31" s="72">
        <v>862.76099999999997</v>
      </c>
      <c r="AR31" s="72">
        <v>1090.2829999999999</v>
      </c>
      <c r="AS31" s="72">
        <v>1092.739</v>
      </c>
      <c r="AT31" s="72">
        <v>1092.2049999999999</v>
      </c>
      <c r="AU31" s="30"/>
      <c r="AV31" s="72">
        <v>1096.028</v>
      </c>
      <c r="AW31" s="72">
        <v>1322.53</v>
      </c>
      <c r="AX31" s="72">
        <v>1323.133</v>
      </c>
      <c r="AY31" s="72">
        <v>1323.7360000000001</v>
      </c>
      <c r="BA31" s="72">
        <v>1323.7360000000001</v>
      </c>
      <c r="BB31" s="72">
        <v>1608.298</v>
      </c>
      <c r="BC31" s="72">
        <v>1608.298</v>
      </c>
      <c r="BD31" s="72">
        <v>1608.298</v>
      </c>
      <c r="BF31" s="72">
        <v>1608.5</v>
      </c>
      <c r="BG31" s="72">
        <v>1823.0409999999999</v>
      </c>
      <c r="BH31" s="72">
        <v>1823.0409999999999</v>
      </c>
      <c r="BI31" s="72">
        <v>1823.453</v>
      </c>
      <c r="BK31" s="81">
        <v>1823.9780000000001</v>
      </c>
      <c r="BL31" s="81">
        <v>2248.732</v>
      </c>
      <c r="BM31" s="81">
        <v>2250.5250000000001</v>
      </c>
      <c r="BN31" s="81">
        <v>2251.623</v>
      </c>
    </row>
    <row r="32" spans="2:66" outlineLevel="2" x14ac:dyDescent="0.35">
      <c r="B32" s="12" t="s">
        <v>122</v>
      </c>
      <c r="C32" s="72">
        <v>0.27500000000000002</v>
      </c>
      <c r="D32" s="72">
        <v>-0.214</v>
      </c>
      <c r="E32" s="72">
        <v>-8.9999999999999993E-3</v>
      </c>
      <c r="F32" s="72">
        <v>0.31</v>
      </c>
      <c r="G32" s="30"/>
      <c r="H32" s="72">
        <v>0.41499999999999998</v>
      </c>
      <c r="I32" s="72">
        <v>0.96599999999999997</v>
      </c>
      <c r="J32" s="72">
        <v>0.29199999999999998</v>
      </c>
      <c r="K32" s="72">
        <v>-0.27900000000000003</v>
      </c>
      <c r="M32" s="72">
        <v>-0.504</v>
      </c>
      <c r="N32" s="72">
        <v>-1.605</v>
      </c>
      <c r="O32" s="72">
        <v>-1.552</v>
      </c>
      <c r="P32" s="72">
        <v>-3.069</v>
      </c>
      <c r="Q32" s="30"/>
      <c r="R32" s="72">
        <v>-5.5469999999999997</v>
      </c>
      <c r="S32" s="72">
        <v>-3.56</v>
      </c>
      <c r="T32" s="72">
        <v>-1.696</v>
      </c>
      <c r="U32" s="72">
        <v>0.50900000000000001</v>
      </c>
      <c r="W32" s="72">
        <v>1.3420000000000001</v>
      </c>
      <c r="X32" s="72">
        <v>-3.234</v>
      </c>
      <c r="Y32" s="72">
        <v>-1.339</v>
      </c>
      <c r="Z32" s="72">
        <v>-0.65</v>
      </c>
      <c r="AA32" s="30"/>
      <c r="AB32" s="72">
        <v>-3.1259999999999999</v>
      </c>
      <c r="AC32" s="72">
        <v>-3.097</v>
      </c>
      <c r="AD32" s="72">
        <v>-8.6069999999999993</v>
      </c>
      <c r="AE32" s="72">
        <v>-4.5369999999999999</v>
      </c>
      <c r="AG32" s="72">
        <v>-2.7320000000000002</v>
      </c>
      <c r="AH32" s="72">
        <v>-1.9350000000000001</v>
      </c>
      <c r="AI32" s="72">
        <v>-2.9049999999999998</v>
      </c>
      <c r="AJ32" s="72">
        <v>-3.391</v>
      </c>
      <c r="AK32" s="30"/>
      <c r="AL32" s="72">
        <v>-2.367</v>
      </c>
      <c r="AM32" s="72">
        <v>-3.1930000000000001</v>
      </c>
      <c r="AN32" s="72">
        <v>-5.4169999999999998</v>
      </c>
      <c r="AO32" s="72">
        <v>-4.0620000000000003</v>
      </c>
      <c r="AQ32" s="72">
        <v>-4.1159999999999997</v>
      </c>
      <c r="AR32" s="72">
        <v>-8.5259999999999998</v>
      </c>
      <c r="AS32" s="72">
        <v>-39.438000000000002</v>
      </c>
      <c r="AT32" s="72">
        <v>-184.376</v>
      </c>
      <c r="AU32" s="30"/>
      <c r="AV32" s="72">
        <v>-148.696</v>
      </c>
      <c r="AW32" s="72">
        <v>-139.90799999999999</v>
      </c>
      <c r="AX32" s="72">
        <v>-205.92400000000001</v>
      </c>
      <c r="AY32" s="72">
        <v>-228.75700000000001</v>
      </c>
      <c r="BA32" s="72">
        <v>-209.98500000000001</v>
      </c>
      <c r="BB32" s="72">
        <v>-157.03899999999999</v>
      </c>
      <c r="BC32" s="72">
        <v>-171.48599999999999</v>
      </c>
      <c r="BD32" s="72">
        <v>-114.928</v>
      </c>
      <c r="BF32" s="72">
        <v>-116.16200000000001</v>
      </c>
      <c r="BG32" s="72">
        <v>-176.994</v>
      </c>
      <c r="BH32" s="72">
        <v>-167.60400000000001</v>
      </c>
      <c r="BI32" s="81">
        <v>-208.167</v>
      </c>
      <c r="BK32" s="81">
        <v>-206.42699999999999</v>
      </c>
      <c r="BL32" s="81">
        <v>-179.892</v>
      </c>
      <c r="BM32" s="81">
        <v>-222.59200000000001</v>
      </c>
      <c r="BN32" s="81">
        <v>-231.654</v>
      </c>
    </row>
    <row r="33" spans="2:66" outlineLevel="2" x14ac:dyDescent="0.35">
      <c r="B33" s="12" t="s">
        <v>123</v>
      </c>
      <c r="C33" s="72">
        <v>14.393000000000001</v>
      </c>
      <c r="D33" s="72">
        <v>-12.163</v>
      </c>
      <c r="E33" s="72">
        <v>-8.532</v>
      </c>
      <c r="F33" s="72">
        <v>35.436</v>
      </c>
      <c r="G33" s="30"/>
      <c r="H33" s="72">
        <v>46.786000000000001</v>
      </c>
      <c r="I33" s="72">
        <v>43.177</v>
      </c>
      <c r="J33" s="72">
        <v>75.72</v>
      </c>
      <c r="K33" s="72">
        <v>127.68199999999999</v>
      </c>
      <c r="M33" s="72">
        <v>145.762</v>
      </c>
      <c r="N33" s="72">
        <v>62.116</v>
      </c>
      <c r="O33" s="72">
        <v>102.928</v>
      </c>
      <c r="P33" s="72">
        <v>176.86</v>
      </c>
      <c r="Q33" s="30"/>
      <c r="R33" s="72">
        <v>168.971</v>
      </c>
      <c r="S33" s="72">
        <v>27.957000000000001</v>
      </c>
      <c r="T33" s="72">
        <v>28.442</v>
      </c>
      <c r="U33" s="72">
        <v>110.01600000000001</v>
      </c>
      <c r="W33" s="72">
        <v>105.26900000000001</v>
      </c>
      <c r="X33" s="72">
        <v>21.263999999999999</v>
      </c>
      <c r="Y33" s="72">
        <v>37.965000000000003</v>
      </c>
      <c r="Z33" s="72">
        <v>124.11600000000001</v>
      </c>
      <c r="AA33" s="30"/>
      <c r="AB33" s="72">
        <v>140.90299999999999</v>
      </c>
      <c r="AC33" s="72">
        <v>53.548000000000002</v>
      </c>
      <c r="AD33" s="72">
        <v>114.685</v>
      </c>
      <c r="AE33" s="72">
        <v>243.97700000000003</v>
      </c>
      <c r="AG33" s="72">
        <v>277.59300000000002</v>
      </c>
      <c r="AH33" s="72">
        <v>123.791</v>
      </c>
      <c r="AI33" s="72">
        <v>217.839</v>
      </c>
      <c r="AJ33" s="72">
        <v>364.98699999999997</v>
      </c>
      <c r="AK33" s="30"/>
      <c r="AL33" s="72">
        <v>383.51299999999998</v>
      </c>
      <c r="AM33" s="72">
        <v>155.17099999999999</v>
      </c>
      <c r="AN33" s="72">
        <v>265.63299999999998</v>
      </c>
      <c r="AO33" s="72">
        <v>447.07</v>
      </c>
      <c r="AQ33" s="72">
        <v>432.15499999999997</v>
      </c>
      <c r="AR33" s="72">
        <v>205.10300000000001</v>
      </c>
      <c r="AS33" s="72">
        <v>286.83199999999999</v>
      </c>
      <c r="AT33" s="72">
        <v>531.90599999999995</v>
      </c>
      <c r="AU33" s="30"/>
      <c r="AV33" s="72">
        <v>494.57100000000003</v>
      </c>
      <c r="AW33" s="72">
        <v>347.303</v>
      </c>
      <c r="AX33" s="72">
        <v>427.02300000000002</v>
      </c>
      <c r="AY33" s="72">
        <v>599.32999999999993</v>
      </c>
      <c r="BA33" s="72">
        <v>533.75</v>
      </c>
      <c r="BB33" s="72">
        <v>279.07</v>
      </c>
      <c r="BC33" s="72">
        <v>272.57600000000002</v>
      </c>
      <c r="BD33" s="72">
        <v>429.60700000000003</v>
      </c>
      <c r="BF33" s="72">
        <v>312.35000000000002</v>
      </c>
      <c r="BG33" s="72">
        <v>205.55199999999999</v>
      </c>
      <c r="BH33" s="72">
        <v>290.67</v>
      </c>
      <c r="BI33" s="81">
        <v>590.15800000000002</v>
      </c>
      <c r="BK33" s="81">
        <v>484.86399999999998</v>
      </c>
      <c r="BL33" s="81">
        <v>197.566</v>
      </c>
      <c r="BM33" s="81">
        <v>289.12299999999999</v>
      </c>
      <c r="BN33" s="81">
        <v>601.35500000000002</v>
      </c>
    </row>
    <row r="34" spans="2:66" outlineLevel="2" x14ac:dyDescent="0.35">
      <c r="B34" s="12" t="s">
        <v>124</v>
      </c>
      <c r="C34" s="72">
        <v>28.01</v>
      </c>
      <c r="D34" s="72">
        <v>-3.887</v>
      </c>
      <c r="E34" s="72">
        <v>-3.887</v>
      </c>
      <c r="F34" s="72">
        <v>-3.887</v>
      </c>
      <c r="G34" s="30"/>
      <c r="H34" s="72">
        <v>35.414999999999999</v>
      </c>
      <c r="I34" s="72">
        <v>-7.0670000000000002</v>
      </c>
      <c r="J34" s="72">
        <v>-7.0670000000000002</v>
      </c>
      <c r="K34" s="72">
        <v>-7.0670000000000002</v>
      </c>
      <c r="M34" s="72">
        <v>127.682</v>
      </c>
      <c r="N34" s="72">
        <v>9.3480000000000008</v>
      </c>
      <c r="O34" s="72">
        <v>9.3480000000000008</v>
      </c>
      <c r="P34" s="72">
        <v>9.3529999999999998</v>
      </c>
      <c r="Q34" s="30"/>
      <c r="R34" s="72">
        <v>176.75</v>
      </c>
      <c r="S34" s="72">
        <v>5.7450000000000001</v>
      </c>
      <c r="T34" s="72">
        <v>5.7450000000000001</v>
      </c>
      <c r="U34" s="72">
        <v>5.3819999999999997</v>
      </c>
      <c r="W34" s="72">
        <v>110.053</v>
      </c>
      <c r="X34" s="72">
        <v>-11.81</v>
      </c>
      <c r="Y34" s="72">
        <v>-11.81</v>
      </c>
      <c r="Z34" s="72">
        <v>-13.295999999999999</v>
      </c>
      <c r="AA34" s="30"/>
      <c r="AB34" s="72">
        <v>126.767</v>
      </c>
      <c r="AC34" s="72">
        <v>-24.763000000000002</v>
      </c>
      <c r="AD34" s="72">
        <v>-24.748000000000001</v>
      </c>
      <c r="AE34" s="72">
        <v>-24.748000000000001</v>
      </c>
      <c r="AG34" s="72">
        <v>243.977</v>
      </c>
      <c r="AH34" s="72">
        <v>12.669</v>
      </c>
      <c r="AI34" s="72">
        <v>12.558</v>
      </c>
      <c r="AJ34" s="72">
        <v>12.558</v>
      </c>
      <c r="AK34" s="30"/>
      <c r="AL34" s="72">
        <v>364.34100000000001</v>
      </c>
      <c r="AM34" s="72">
        <v>16.138000000000002</v>
      </c>
      <c r="AN34" s="72">
        <v>16.138000000000002</v>
      </c>
      <c r="AO34" s="72">
        <v>16.106000000000002</v>
      </c>
      <c r="AQ34" s="72">
        <v>447.07</v>
      </c>
      <c r="AR34" s="72">
        <v>52.36</v>
      </c>
      <c r="AS34" s="72">
        <v>52.36</v>
      </c>
      <c r="AT34" s="72">
        <v>52.36</v>
      </c>
      <c r="AU34" s="30"/>
      <c r="AV34" s="72">
        <v>531.90599999999995</v>
      </c>
      <c r="AW34" s="72">
        <v>248.01</v>
      </c>
      <c r="AX34" s="72">
        <v>248.01</v>
      </c>
      <c r="AY34" s="72">
        <v>248.01</v>
      </c>
      <c r="BA34" s="72">
        <v>599.33000000000004</v>
      </c>
      <c r="BB34" s="72">
        <v>254.83199999999999</v>
      </c>
      <c r="BC34" s="72">
        <v>254.83199999999999</v>
      </c>
      <c r="BD34" s="72">
        <v>254.83199999999999</v>
      </c>
      <c r="BF34" s="72">
        <v>429.37799999999999</v>
      </c>
      <c r="BG34" s="72">
        <v>149.30699999999999</v>
      </c>
      <c r="BH34" s="72">
        <v>149.30699999999999</v>
      </c>
      <c r="BI34" s="81">
        <v>149.30699999999999</v>
      </c>
      <c r="BK34" s="81">
        <v>589.63300000000004</v>
      </c>
      <c r="BL34" s="81">
        <v>96.206000000000003</v>
      </c>
      <c r="BM34" s="81">
        <v>96.206000000000003</v>
      </c>
      <c r="BN34" s="81">
        <v>96.179000000000002</v>
      </c>
    </row>
    <row r="35" spans="2:66" outlineLevel="2" x14ac:dyDescent="0.35">
      <c r="B35" s="12" t="s">
        <v>125</v>
      </c>
      <c r="C35" s="72">
        <v>-13.617000000000001</v>
      </c>
      <c r="D35" s="72">
        <v>-8.2759999999999998</v>
      </c>
      <c r="E35" s="72">
        <v>-4.6449999999999996</v>
      </c>
      <c r="F35" s="72">
        <v>39.323</v>
      </c>
      <c r="G35" s="30"/>
      <c r="H35" s="72">
        <v>11.371</v>
      </c>
      <c r="I35" s="72">
        <v>50.244</v>
      </c>
      <c r="J35" s="72">
        <v>82.787000000000006</v>
      </c>
      <c r="K35" s="72">
        <v>134.749</v>
      </c>
      <c r="M35" s="72">
        <v>18.079999999999998</v>
      </c>
      <c r="N35" s="72">
        <v>52.768000000000001</v>
      </c>
      <c r="O35" s="72">
        <v>93.58</v>
      </c>
      <c r="P35" s="72">
        <v>167.50700000000001</v>
      </c>
      <c r="Q35" s="30"/>
      <c r="R35" s="72">
        <v>-7.7789999999999999</v>
      </c>
      <c r="S35" s="72">
        <v>22.212</v>
      </c>
      <c r="T35" s="72">
        <v>22.696999999999999</v>
      </c>
      <c r="U35" s="72">
        <v>104.634</v>
      </c>
      <c r="W35" s="72">
        <v>-4.7839999999999998</v>
      </c>
      <c r="X35" s="72">
        <v>33.073999999999998</v>
      </c>
      <c r="Y35" s="72">
        <v>49.774999999999999</v>
      </c>
      <c r="Z35" s="72">
        <v>137.41200000000001</v>
      </c>
      <c r="AA35" s="30"/>
      <c r="AB35" s="72">
        <v>14.135999999999999</v>
      </c>
      <c r="AC35" s="72">
        <v>78.311000000000007</v>
      </c>
      <c r="AD35" s="72">
        <v>139.43299999999999</v>
      </c>
      <c r="AE35" s="72">
        <v>268.72500000000002</v>
      </c>
      <c r="AG35" s="72">
        <v>33.616</v>
      </c>
      <c r="AH35" s="72">
        <v>111.122</v>
      </c>
      <c r="AI35" s="72">
        <v>205.28100000000001</v>
      </c>
      <c r="AJ35" s="72">
        <v>352.42899999999997</v>
      </c>
      <c r="AK35" s="30"/>
      <c r="AL35" s="72">
        <v>19.172000000000001</v>
      </c>
      <c r="AM35" s="72">
        <v>139.03299999999999</v>
      </c>
      <c r="AN35" s="72">
        <v>249.495</v>
      </c>
      <c r="AO35" s="72">
        <v>430.964</v>
      </c>
      <c r="AQ35" s="72">
        <v>-14.914999999999999</v>
      </c>
      <c r="AR35" s="72">
        <v>152.74299999999999</v>
      </c>
      <c r="AS35" s="72">
        <v>234.47200000000001</v>
      </c>
      <c r="AT35" s="72">
        <v>479.54599999999999</v>
      </c>
      <c r="AU35" s="30"/>
      <c r="AV35" s="72">
        <v>-37.335000000000001</v>
      </c>
      <c r="AW35" s="72">
        <v>99.293000000000006</v>
      </c>
      <c r="AX35" s="72">
        <v>179.01300000000001</v>
      </c>
      <c r="AY35" s="72">
        <v>351.32</v>
      </c>
      <c r="BA35" s="72">
        <v>-65.58</v>
      </c>
      <c r="BB35" s="72">
        <v>24.238</v>
      </c>
      <c r="BC35" s="72">
        <v>17.744</v>
      </c>
      <c r="BD35" s="72">
        <v>174.77500000000001</v>
      </c>
      <c r="BF35" s="72">
        <v>-117.02800000000001</v>
      </c>
      <c r="BG35" s="72">
        <v>56.244999999999997</v>
      </c>
      <c r="BH35" s="72">
        <v>141.363</v>
      </c>
      <c r="BI35" s="81">
        <v>440.851</v>
      </c>
      <c r="BK35" s="81">
        <v>-104.76900000000001</v>
      </c>
      <c r="BL35" s="81">
        <v>101.36</v>
      </c>
      <c r="BM35" s="81">
        <v>192.917</v>
      </c>
      <c r="BN35" s="81">
        <v>505.17599999999999</v>
      </c>
    </row>
    <row r="36" spans="2:66" outlineLevel="2" x14ac:dyDescent="0.35">
      <c r="B36" s="12" t="s">
        <v>126</v>
      </c>
      <c r="C36" s="72">
        <v>0</v>
      </c>
      <c r="D36" s="72">
        <v>0</v>
      </c>
      <c r="E36" s="72">
        <v>0</v>
      </c>
      <c r="F36" s="72">
        <v>0</v>
      </c>
      <c r="G36" s="30"/>
      <c r="H36" s="72">
        <v>0</v>
      </c>
      <c r="I36" s="72">
        <v>0</v>
      </c>
      <c r="J36" s="72">
        <v>0</v>
      </c>
      <c r="K36" s="72">
        <v>0</v>
      </c>
      <c r="M36" s="72">
        <v>0</v>
      </c>
      <c r="N36" s="72">
        <v>0</v>
      </c>
      <c r="O36" s="72">
        <v>0</v>
      </c>
      <c r="P36" s="72">
        <v>0.314</v>
      </c>
      <c r="Q36" s="30"/>
      <c r="R36" s="72">
        <v>0</v>
      </c>
      <c r="S36" s="72">
        <v>0</v>
      </c>
      <c r="T36" s="72">
        <v>0</v>
      </c>
      <c r="U36" s="72">
        <v>0</v>
      </c>
      <c r="W36" s="72">
        <v>0</v>
      </c>
      <c r="X36" s="72">
        <v>0</v>
      </c>
      <c r="Y36" s="72">
        <v>0</v>
      </c>
      <c r="Z36" s="72">
        <v>0</v>
      </c>
      <c r="AA36" s="30"/>
      <c r="AB36" s="72">
        <v>0</v>
      </c>
      <c r="AC36" s="72">
        <v>0</v>
      </c>
      <c r="AD36" s="72">
        <v>2.5449999999999999</v>
      </c>
      <c r="AE36" s="72">
        <v>2.7</v>
      </c>
      <c r="AG36" s="72">
        <v>3.0430000000000001</v>
      </c>
      <c r="AH36" s="72">
        <v>2.6139999999999999</v>
      </c>
      <c r="AI36" s="72">
        <v>2.653</v>
      </c>
      <c r="AJ36" s="72">
        <v>2.5379999999999998</v>
      </c>
      <c r="AK36" s="30"/>
      <c r="AL36" s="72">
        <v>2.92</v>
      </c>
      <c r="AM36" s="72">
        <v>3.3889999999999998</v>
      </c>
      <c r="AN36" s="72">
        <v>3.3919999999999999</v>
      </c>
      <c r="AO36" s="72">
        <v>3.1779999999999999</v>
      </c>
      <c r="AQ36" s="72">
        <v>3.6779999999999999</v>
      </c>
      <c r="AR36" s="72">
        <v>3.1509999999999998</v>
      </c>
      <c r="AS36" s="72">
        <v>3.13</v>
      </c>
      <c r="AT36" s="72">
        <v>3.2309999999999999</v>
      </c>
      <c r="AU36" s="30"/>
      <c r="AV36" s="72">
        <v>0</v>
      </c>
      <c r="AW36" s="72">
        <v>0</v>
      </c>
      <c r="AX36" s="72">
        <v>0</v>
      </c>
      <c r="AY36" s="72">
        <v>0</v>
      </c>
      <c r="BA36" s="72">
        <v>0</v>
      </c>
      <c r="BB36" s="72">
        <v>0</v>
      </c>
      <c r="BC36" s="72">
        <v>0</v>
      </c>
      <c r="BD36" s="72">
        <v>0</v>
      </c>
      <c r="BF36" s="72">
        <v>0</v>
      </c>
      <c r="BG36" s="72">
        <v>-3.5000000000000003E-2</v>
      </c>
      <c r="BH36" s="72">
        <v>-7.5999999999999998E-2</v>
      </c>
      <c r="BI36" s="81">
        <v>-1.4999999999999999E-2</v>
      </c>
      <c r="BK36" s="81">
        <v>-1.4999999999999999E-2</v>
      </c>
      <c r="BL36" s="81">
        <v>-1.4999999999999999E-2</v>
      </c>
      <c r="BM36" s="81">
        <v>-1.4999999999999999E-2</v>
      </c>
      <c r="BN36" s="81">
        <v>-1.4999999999999999E-2</v>
      </c>
    </row>
    <row r="37" spans="2:66" outlineLevel="1" x14ac:dyDescent="0.35">
      <c r="B37" s="12"/>
      <c r="BK37" s="30"/>
      <c r="BN37" s="184"/>
    </row>
    <row r="38" spans="2:66" outlineLevel="1" x14ac:dyDescent="0.35">
      <c r="B38" s="14" t="s">
        <v>127</v>
      </c>
      <c r="C38" s="71">
        <f>SUM(C39:C44)</f>
        <v>15.247</v>
      </c>
      <c r="D38" s="71">
        <f t="shared" ref="D38:F38" si="17">SUM(D39:D44)</f>
        <v>15.372999999999999</v>
      </c>
      <c r="E38" s="71">
        <f t="shared" si="17"/>
        <v>15.476000000000001</v>
      </c>
      <c r="F38" s="71">
        <f t="shared" si="17"/>
        <v>15.544</v>
      </c>
      <c r="G38" s="30"/>
      <c r="H38" s="71">
        <f>SUM(H39:H44)</f>
        <v>16.116000000000003</v>
      </c>
      <c r="I38" s="71">
        <f t="shared" ref="I38:K38" si="18">SUM(I39:I44)</f>
        <v>16.327999999999999</v>
      </c>
      <c r="J38" s="71">
        <f t="shared" si="18"/>
        <v>16.454999999999998</v>
      </c>
      <c r="K38" s="71">
        <f t="shared" si="18"/>
        <v>33.357999999999997</v>
      </c>
      <c r="M38" s="71">
        <f>SUM(M39:M44)</f>
        <v>67.668999999999997</v>
      </c>
      <c r="N38" s="71">
        <f t="shared" ref="N38:P38" si="19">SUM(N39:N44)</f>
        <v>96.943000000000012</v>
      </c>
      <c r="O38" s="71">
        <f t="shared" si="19"/>
        <v>106.56700000000001</v>
      </c>
      <c r="P38" s="71">
        <f t="shared" si="19"/>
        <v>322.31599999999997</v>
      </c>
      <c r="Q38" s="30"/>
      <c r="R38" s="71">
        <f>SUM(R39:R44)</f>
        <v>327.24699999999996</v>
      </c>
      <c r="S38" s="71">
        <f t="shared" ref="S38:U38" si="20">SUM(S39:S44)</f>
        <v>276.95999999999998</v>
      </c>
      <c r="T38" s="71">
        <f t="shared" si="20"/>
        <v>381.59700000000004</v>
      </c>
      <c r="U38" s="71">
        <f t="shared" si="20"/>
        <v>347.72499999999997</v>
      </c>
      <c r="W38" s="71">
        <f>SUM(W39:W44)</f>
        <v>343.697</v>
      </c>
      <c r="X38" s="71">
        <f t="shared" ref="X38:Z38" si="21">SUM(X39:X44)</f>
        <v>310.70900000000006</v>
      </c>
      <c r="Y38" s="71">
        <f t="shared" si="21"/>
        <v>309.62899999999996</v>
      </c>
      <c r="Z38" s="71">
        <f t="shared" si="21"/>
        <v>281.23099999999999</v>
      </c>
      <c r="AA38" s="30"/>
      <c r="AB38" s="71">
        <f>SUM(AB39:AB44)</f>
        <v>262.53400000000005</v>
      </c>
      <c r="AC38" s="71">
        <f t="shared" ref="AC38:AE38" si="22">SUM(AC39:AC44)</f>
        <v>231.18</v>
      </c>
      <c r="AD38" s="71">
        <f t="shared" si="22"/>
        <v>203.85000000000002</v>
      </c>
      <c r="AE38" s="71">
        <f t="shared" si="22"/>
        <v>89.356000000000009</v>
      </c>
      <c r="AG38" s="71">
        <f>SUM(AG39:AG44)</f>
        <v>87.037999999999982</v>
      </c>
      <c r="AH38" s="71">
        <f t="shared" ref="AH38:AJ38" si="23">SUM(AH39:AH44)</f>
        <v>150.161</v>
      </c>
      <c r="AI38" s="71">
        <f t="shared" si="23"/>
        <v>147.78099999999998</v>
      </c>
      <c r="AJ38" s="71">
        <f t="shared" si="23"/>
        <v>130.97999999999999</v>
      </c>
      <c r="AK38" s="30"/>
      <c r="AL38" s="71">
        <f>SUM(AL39:AL44)</f>
        <v>196.08500000000001</v>
      </c>
      <c r="AM38" s="71">
        <f t="shared" ref="AM38:AO38" si="24">SUM(AM39:AM44)</f>
        <v>192.14399999999998</v>
      </c>
      <c r="AN38" s="71">
        <f t="shared" si="24"/>
        <v>187.91</v>
      </c>
      <c r="AO38" s="71">
        <f t="shared" si="24"/>
        <v>192.33099999999996</v>
      </c>
      <c r="AQ38" s="71">
        <f>SUM(AQ39:AQ44)</f>
        <v>210.17400000000001</v>
      </c>
      <c r="AR38" s="71">
        <f t="shared" ref="AR38:AT38" si="25">SUM(AR39:AR44)</f>
        <v>210.07399999999996</v>
      </c>
      <c r="AS38" s="71">
        <f t="shared" si="25"/>
        <v>202.98999999999998</v>
      </c>
      <c r="AT38" s="71">
        <f t="shared" si="25"/>
        <v>210.71400000000003</v>
      </c>
      <c r="AU38" s="30"/>
      <c r="AV38" s="71">
        <f>SUM(AV39:AV44)</f>
        <v>207.31299999999999</v>
      </c>
      <c r="AW38" s="71">
        <f t="shared" ref="AW38:AY38" si="26">SUM(AW39:AW44)</f>
        <v>217.88100000000003</v>
      </c>
      <c r="AX38" s="71">
        <f t="shared" si="26"/>
        <v>360.57299999999998</v>
      </c>
      <c r="AY38" s="71">
        <f t="shared" si="26"/>
        <v>344.08299999999997</v>
      </c>
      <c r="BA38" s="71">
        <v>326.77000000000004</v>
      </c>
      <c r="BB38" s="71">
        <v>303.26800000000003</v>
      </c>
      <c r="BC38" s="71">
        <v>292.25799999999998</v>
      </c>
      <c r="BD38" s="71">
        <v>267.25399999999996</v>
      </c>
      <c r="BF38" s="71">
        <v>304.97800000000001</v>
      </c>
      <c r="BG38" s="71">
        <v>316.15100000000001</v>
      </c>
      <c r="BH38" s="71">
        <v>307.49799999999999</v>
      </c>
      <c r="BI38" s="71">
        <v>324.37700000000001</v>
      </c>
      <c r="BK38" s="71">
        <v>317.92899999999997</v>
      </c>
      <c r="BL38" s="71">
        <v>322.36399999999998</v>
      </c>
      <c r="BM38" s="71">
        <v>315.29600000000005</v>
      </c>
      <c r="BN38" s="71">
        <v>346.14800000000002</v>
      </c>
    </row>
    <row r="39" spans="2:66" outlineLevel="2" x14ac:dyDescent="0.35">
      <c r="B39" s="12" t="s">
        <v>128</v>
      </c>
      <c r="C39" s="72">
        <v>11</v>
      </c>
      <c r="D39" s="72">
        <v>11</v>
      </c>
      <c r="E39" s="72">
        <v>11</v>
      </c>
      <c r="F39" s="72">
        <v>11</v>
      </c>
      <c r="G39" s="30"/>
      <c r="H39" s="72">
        <v>11</v>
      </c>
      <c r="I39" s="72">
        <v>11</v>
      </c>
      <c r="J39" s="72">
        <v>11</v>
      </c>
      <c r="K39" s="72">
        <v>27.864999999999998</v>
      </c>
      <c r="M39" s="72">
        <v>62.2</v>
      </c>
      <c r="N39" s="72">
        <v>91.361000000000004</v>
      </c>
      <c r="O39" s="72">
        <v>100.322</v>
      </c>
      <c r="P39" s="72">
        <v>306.09699999999998</v>
      </c>
      <c r="Q39" s="30"/>
      <c r="R39" s="72">
        <v>306.31299999999999</v>
      </c>
      <c r="S39" s="72">
        <v>263.53699999999998</v>
      </c>
      <c r="T39" s="72">
        <v>258.58100000000002</v>
      </c>
      <c r="U39" s="72">
        <v>227.27</v>
      </c>
      <c r="W39" s="72">
        <v>224.22200000000001</v>
      </c>
      <c r="X39" s="72">
        <v>191.21899999999999</v>
      </c>
      <c r="Y39" s="72">
        <v>190.18100000000001</v>
      </c>
      <c r="Z39" s="72">
        <v>156.096</v>
      </c>
      <c r="AA39" s="30"/>
      <c r="AB39" s="72">
        <v>153.26599999999999</v>
      </c>
      <c r="AC39" s="72">
        <v>120.852</v>
      </c>
      <c r="AD39" s="72">
        <v>118.15900000000001</v>
      </c>
      <c r="AE39" s="72">
        <v>86.445999999999998</v>
      </c>
      <c r="AG39" s="72">
        <v>83.730999999999995</v>
      </c>
      <c r="AH39" s="72">
        <v>145.91399999999999</v>
      </c>
      <c r="AI39" s="72">
        <v>143.11199999999999</v>
      </c>
      <c r="AJ39" s="72">
        <v>125.114</v>
      </c>
      <c r="AK39" s="30"/>
      <c r="AL39" s="72">
        <v>190.02199999999999</v>
      </c>
      <c r="AM39" s="72">
        <v>185.00899999999999</v>
      </c>
      <c r="AN39" s="72">
        <v>178.989</v>
      </c>
      <c r="AO39" s="72">
        <v>184.285</v>
      </c>
      <c r="AQ39" s="72">
        <v>202.03200000000001</v>
      </c>
      <c r="AR39" s="72">
        <v>202.49199999999999</v>
      </c>
      <c r="AS39" s="72">
        <v>195.56299999999999</v>
      </c>
      <c r="AT39" s="72">
        <v>204.46100000000001</v>
      </c>
      <c r="AU39" s="30"/>
      <c r="AV39" s="72">
        <v>201.00399999999999</v>
      </c>
      <c r="AW39" s="72">
        <v>182.84200000000001</v>
      </c>
      <c r="AX39" s="72">
        <v>320.34699999999998</v>
      </c>
      <c r="AY39" s="72">
        <v>284.25299999999999</v>
      </c>
      <c r="BA39" s="72">
        <v>268.15800000000002</v>
      </c>
      <c r="BB39" s="72">
        <v>239.63800000000001</v>
      </c>
      <c r="BC39" s="72">
        <v>223.51499999999999</v>
      </c>
      <c r="BD39" s="72">
        <v>195.03299999999999</v>
      </c>
      <c r="BF39" s="72">
        <v>181.768</v>
      </c>
      <c r="BG39" s="72">
        <v>168.46899999999999</v>
      </c>
      <c r="BH39" s="72">
        <v>155.15</v>
      </c>
      <c r="BI39" s="81">
        <v>141.82400000000001</v>
      </c>
      <c r="BK39" s="72">
        <v>128.529</v>
      </c>
      <c r="BL39" s="81">
        <v>115.223</v>
      </c>
      <c r="BM39" s="81">
        <v>101.90300000000001</v>
      </c>
      <c r="BN39" s="81">
        <v>88.575000000000003</v>
      </c>
    </row>
    <row r="40" spans="2:66" outlineLevel="2" x14ac:dyDescent="0.35">
      <c r="B40" s="12" t="s">
        <v>129</v>
      </c>
      <c r="C40" s="72">
        <v>0</v>
      </c>
      <c r="D40" s="72">
        <v>0</v>
      </c>
      <c r="E40" s="72">
        <v>0</v>
      </c>
      <c r="F40" s="72">
        <v>0</v>
      </c>
      <c r="G40" s="30"/>
      <c r="H40" s="72">
        <v>0</v>
      </c>
      <c r="I40" s="72">
        <v>0</v>
      </c>
      <c r="J40" s="72">
        <v>0</v>
      </c>
      <c r="K40" s="72">
        <v>0</v>
      </c>
      <c r="M40" s="72">
        <v>0</v>
      </c>
      <c r="N40" s="72">
        <v>0</v>
      </c>
      <c r="O40" s="72">
        <v>0</v>
      </c>
      <c r="P40" s="72">
        <v>0.35899999999999999</v>
      </c>
      <c r="Q40" s="30"/>
      <c r="R40" s="72">
        <v>0</v>
      </c>
      <c r="S40" s="72">
        <v>0</v>
      </c>
      <c r="T40" s="72">
        <v>115.514</v>
      </c>
      <c r="U40" s="72">
        <v>115.514</v>
      </c>
      <c r="W40" s="72">
        <v>115.514</v>
      </c>
      <c r="X40" s="72">
        <v>115.514</v>
      </c>
      <c r="Y40" s="72">
        <v>115.514</v>
      </c>
      <c r="Z40" s="72">
        <v>121.524</v>
      </c>
      <c r="AA40" s="30"/>
      <c r="AB40" s="72">
        <v>105.57</v>
      </c>
      <c r="AC40" s="72">
        <v>106.66200000000001</v>
      </c>
      <c r="AD40" s="72">
        <v>82.692999999999998</v>
      </c>
      <c r="AE40" s="72">
        <v>0</v>
      </c>
      <c r="AG40" s="72">
        <v>0.03</v>
      </c>
      <c r="AH40" s="72">
        <v>0.111</v>
      </c>
      <c r="AI40" s="72">
        <v>9.9000000000000005E-2</v>
      </c>
      <c r="AJ40" s="72">
        <v>7.0999999999999994E-2</v>
      </c>
      <c r="AK40" s="30"/>
      <c r="AL40" s="72">
        <v>0.13900000000000001</v>
      </c>
      <c r="AM40" s="72">
        <v>0.14799999999999999</v>
      </c>
      <c r="AN40" s="72">
        <v>0.129</v>
      </c>
      <c r="AO40" s="72">
        <v>5.8000000000000003E-2</v>
      </c>
      <c r="AQ40" s="72">
        <v>0</v>
      </c>
      <c r="AR40" s="72">
        <v>0</v>
      </c>
      <c r="AS40" s="72">
        <v>0</v>
      </c>
      <c r="AT40" s="72">
        <v>0</v>
      </c>
      <c r="AU40" s="30"/>
      <c r="AV40" s="72">
        <v>0</v>
      </c>
      <c r="AW40" s="72">
        <v>1.7999999999999999E-2</v>
      </c>
      <c r="AX40" s="72">
        <v>0</v>
      </c>
      <c r="AY40" s="72">
        <v>0</v>
      </c>
      <c r="BA40" s="72">
        <v>0</v>
      </c>
      <c r="BB40" s="72">
        <v>0</v>
      </c>
      <c r="BC40" s="72">
        <v>0</v>
      </c>
      <c r="BD40" s="72">
        <v>0</v>
      </c>
      <c r="BF40" s="72">
        <v>0</v>
      </c>
      <c r="BG40" s="72">
        <v>0</v>
      </c>
      <c r="BH40" s="72">
        <v>0</v>
      </c>
      <c r="BI40" s="81">
        <v>0</v>
      </c>
      <c r="BK40" s="72">
        <v>0</v>
      </c>
      <c r="BL40" s="81">
        <v>0</v>
      </c>
      <c r="BM40" s="81">
        <v>0</v>
      </c>
      <c r="BN40" s="81">
        <v>0</v>
      </c>
    </row>
    <row r="41" spans="2:66" outlineLevel="2" x14ac:dyDescent="0.35">
      <c r="B41" s="12" t="s">
        <v>130</v>
      </c>
      <c r="C41" s="72">
        <v>0.30399999999999999</v>
      </c>
      <c r="D41" s="72">
        <v>0.32500000000000001</v>
      </c>
      <c r="E41" s="72">
        <v>0.34200000000000003</v>
      </c>
      <c r="F41" s="72">
        <v>0.36399999999999999</v>
      </c>
      <c r="G41" s="30"/>
      <c r="H41" s="72">
        <v>0.47699999999999998</v>
      </c>
      <c r="I41" s="72">
        <v>0.51100000000000001</v>
      </c>
      <c r="J41" s="72">
        <v>0.54500000000000004</v>
      </c>
      <c r="K41" s="72">
        <v>0.56299999999999994</v>
      </c>
      <c r="M41" s="72">
        <v>0.67100000000000004</v>
      </c>
      <c r="N41" s="72">
        <v>0.83099999999999996</v>
      </c>
      <c r="O41" s="72">
        <v>0.84099999999999997</v>
      </c>
      <c r="P41" s="72">
        <v>0.874</v>
      </c>
      <c r="Q41" s="30"/>
      <c r="R41" s="72">
        <v>0.45100000000000001</v>
      </c>
      <c r="S41" s="72">
        <v>0.35399999999999998</v>
      </c>
      <c r="T41" s="72">
        <v>0.27400000000000002</v>
      </c>
      <c r="U41" s="72">
        <v>0.215</v>
      </c>
      <c r="W41" s="72">
        <v>0.13900000000000001</v>
      </c>
      <c r="X41" s="72">
        <v>0.158</v>
      </c>
      <c r="Y41" s="72">
        <v>0.10199999999999999</v>
      </c>
      <c r="Z41" s="72">
        <v>8.7999999999999995E-2</v>
      </c>
      <c r="AA41" s="30"/>
      <c r="AB41" s="72">
        <v>8.3000000000000004E-2</v>
      </c>
      <c r="AC41" s="72">
        <v>5.0999999999999997E-2</v>
      </c>
      <c r="AD41" s="72">
        <v>4.8000000000000001E-2</v>
      </c>
      <c r="AE41" s="72">
        <v>3.1E-2</v>
      </c>
      <c r="AG41" s="72">
        <v>1.1779999999999999</v>
      </c>
      <c r="AH41" s="72">
        <v>1.2230000000000001</v>
      </c>
      <c r="AI41" s="72">
        <v>1.2629999999999999</v>
      </c>
      <c r="AJ41" s="72">
        <v>1.2769999999999999</v>
      </c>
      <c r="AK41" s="30"/>
      <c r="AL41" s="72">
        <v>1.1839999999999999</v>
      </c>
      <c r="AM41" s="72">
        <v>1.2270000000000001</v>
      </c>
      <c r="AN41" s="72">
        <v>2.5009999999999999</v>
      </c>
      <c r="AO41" s="72">
        <v>2.718</v>
      </c>
      <c r="AQ41" s="72">
        <v>2.984</v>
      </c>
      <c r="AR41" s="72">
        <v>1.7010000000000001</v>
      </c>
      <c r="AS41" s="72">
        <v>1.871</v>
      </c>
      <c r="AT41" s="72">
        <v>1.5960000000000001</v>
      </c>
      <c r="AU41" s="30"/>
      <c r="AV41" s="72">
        <v>1.88</v>
      </c>
      <c r="AW41" s="72">
        <v>2.2559999999999998</v>
      </c>
      <c r="AX41" s="72">
        <v>2.218</v>
      </c>
      <c r="AY41" s="72">
        <v>2.1789999999999998</v>
      </c>
      <c r="BA41" s="72">
        <v>2.8540000000000001</v>
      </c>
      <c r="BB41" s="72">
        <v>2.6949999999999998</v>
      </c>
      <c r="BC41" s="72">
        <v>2.806</v>
      </c>
      <c r="BD41" s="72">
        <v>2.7109999999999999</v>
      </c>
      <c r="BF41" s="72">
        <v>2.5739999999999998</v>
      </c>
      <c r="BG41" s="72">
        <v>3.0369999999999999</v>
      </c>
      <c r="BH41" s="72">
        <v>3.2989999999999999</v>
      </c>
      <c r="BI41" s="81">
        <v>0.751</v>
      </c>
      <c r="BK41" s="72">
        <v>0.751</v>
      </c>
      <c r="BL41" s="81">
        <v>0.753</v>
      </c>
      <c r="BM41" s="81">
        <v>0.751</v>
      </c>
      <c r="BN41" s="81">
        <v>1.012</v>
      </c>
    </row>
    <row r="42" spans="2:66" outlineLevel="2" x14ac:dyDescent="0.35">
      <c r="B42" s="12" t="s">
        <v>131</v>
      </c>
      <c r="C42" s="72">
        <v>3.9140000000000001</v>
      </c>
      <c r="D42" s="72">
        <v>4.0259999999999998</v>
      </c>
      <c r="E42" s="72">
        <v>4.1180000000000003</v>
      </c>
      <c r="F42" s="72">
        <v>4.1710000000000003</v>
      </c>
      <c r="G42" s="30"/>
      <c r="H42" s="72">
        <v>4.6349999999999998</v>
      </c>
      <c r="I42" s="72">
        <v>4.8170000000000002</v>
      </c>
      <c r="J42" s="72">
        <v>4.91</v>
      </c>
      <c r="K42" s="72">
        <v>4.93</v>
      </c>
      <c r="M42" s="72">
        <v>4.798</v>
      </c>
      <c r="N42" s="72">
        <v>4.7510000000000003</v>
      </c>
      <c r="O42" s="72">
        <v>5.1079999999999997</v>
      </c>
      <c r="P42" s="72">
        <v>14.843999999999999</v>
      </c>
      <c r="Q42" s="30"/>
      <c r="R42" s="72">
        <v>0.88100000000000001</v>
      </c>
      <c r="S42" s="72">
        <v>0.85799999999999998</v>
      </c>
      <c r="T42" s="72">
        <v>1</v>
      </c>
      <c r="U42" s="72">
        <v>1.0309999999999999</v>
      </c>
      <c r="W42" s="72">
        <v>1.0489999999999999</v>
      </c>
      <c r="X42" s="72">
        <v>1.0640000000000001</v>
      </c>
      <c r="Y42" s="72">
        <v>1.08</v>
      </c>
      <c r="Z42" s="72">
        <v>1.0249999999999999</v>
      </c>
      <c r="AA42" s="30"/>
      <c r="AB42" s="72">
        <v>1.1120000000000001</v>
      </c>
      <c r="AC42" s="72">
        <v>1.141</v>
      </c>
      <c r="AD42" s="72">
        <v>1.1319999999999999</v>
      </c>
      <c r="AE42" s="72">
        <v>1.135</v>
      </c>
      <c r="AG42" s="72">
        <v>1.9870000000000001</v>
      </c>
      <c r="AH42" s="72">
        <v>2.8039999999999998</v>
      </c>
      <c r="AI42" s="72">
        <v>3.2080000000000002</v>
      </c>
      <c r="AJ42" s="72">
        <v>4.4409999999999998</v>
      </c>
      <c r="AK42" s="30"/>
      <c r="AL42" s="72">
        <v>4.6680000000000001</v>
      </c>
      <c r="AM42" s="72">
        <v>4.843</v>
      </c>
      <c r="AN42" s="72">
        <v>5.4180000000000001</v>
      </c>
      <c r="AO42" s="72">
        <v>5.2009999999999996</v>
      </c>
      <c r="AQ42" s="72">
        <v>5.1159999999999997</v>
      </c>
      <c r="AR42" s="72">
        <v>5.8780000000000001</v>
      </c>
      <c r="AS42" s="72">
        <v>5.5049999999999999</v>
      </c>
      <c r="AT42" s="72">
        <v>4.657</v>
      </c>
      <c r="AU42" s="30"/>
      <c r="AV42" s="72">
        <v>4.4059999999999997</v>
      </c>
      <c r="AW42" s="72">
        <v>4.6909999999999998</v>
      </c>
      <c r="AX42" s="72">
        <v>4.8479999999999999</v>
      </c>
      <c r="AY42" s="72">
        <v>7.085</v>
      </c>
      <c r="BA42" s="72">
        <v>5.5060000000000002</v>
      </c>
      <c r="BB42" s="72">
        <v>5.6630000000000003</v>
      </c>
      <c r="BC42" s="72">
        <v>5.3140000000000001</v>
      </c>
      <c r="BD42" s="72">
        <v>3.89</v>
      </c>
      <c r="BF42" s="72">
        <v>0</v>
      </c>
      <c r="BG42" s="72">
        <v>1.4E-2</v>
      </c>
      <c r="BH42" s="72">
        <v>0.01</v>
      </c>
      <c r="BI42" s="81">
        <v>3.1E-2</v>
      </c>
      <c r="BK42" s="72">
        <v>2.5999999999999999E-2</v>
      </c>
      <c r="BL42" s="81">
        <v>0</v>
      </c>
      <c r="BM42" s="81">
        <v>0</v>
      </c>
      <c r="BN42" s="81">
        <v>0.68600000000000005</v>
      </c>
    </row>
    <row r="43" spans="2:66" outlineLevel="2" x14ac:dyDescent="0.35">
      <c r="B43" s="12" t="s">
        <v>132</v>
      </c>
      <c r="C43" s="72">
        <v>2.9000000000000001E-2</v>
      </c>
      <c r="D43" s="72">
        <v>2.1999999999999999E-2</v>
      </c>
      <c r="E43" s="72">
        <v>1.6E-2</v>
      </c>
      <c r="F43" s="72">
        <v>8.9999999999999993E-3</v>
      </c>
      <c r="G43" s="30"/>
      <c r="H43" s="72">
        <v>4.0000000000000001E-3</v>
      </c>
      <c r="I43" s="72">
        <v>0</v>
      </c>
      <c r="J43" s="72">
        <v>0</v>
      </c>
      <c r="K43" s="72">
        <v>0</v>
      </c>
      <c r="M43" s="72">
        <v>0</v>
      </c>
      <c r="N43" s="72">
        <v>0</v>
      </c>
      <c r="O43" s="72">
        <v>0.29599999999999999</v>
      </c>
      <c r="P43" s="72">
        <v>0.14199999999999999</v>
      </c>
      <c r="Q43" s="30"/>
      <c r="R43" s="72">
        <v>19.548999999999999</v>
      </c>
      <c r="S43" s="72">
        <v>12.211</v>
      </c>
      <c r="T43" s="72">
        <v>6.1920000000000002</v>
      </c>
      <c r="U43" s="72">
        <v>3.6949999999999998</v>
      </c>
      <c r="W43" s="72">
        <v>2.7730000000000001</v>
      </c>
      <c r="X43" s="72">
        <v>2.754</v>
      </c>
      <c r="Y43" s="72">
        <v>2.72</v>
      </c>
      <c r="Z43" s="72">
        <v>2.464</v>
      </c>
      <c r="AA43" s="30"/>
      <c r="AB43" s="72">
        <v>2.5030000000000001</v>
      </c>
      <c r="AC43" s="72">
        <v>2.4550000000000001</v>
      </c>
      <c r="AD43" s="72">
        <v>1.798</v>
      </c>
      <c r="AE43" s="72">
        <v>1.6850000000000001</v>
      </c>
      <c r="AG43" s="72">
        <v>0.112</v>
      </c>
      <c r="AH43" s="72">
        <v>0.109</v>
      </c>
      <c r="AI43" s="72">
        <v>9.9000000000000005E-2</v>
      </c>
      <c r="AJ43" s="72">
        <v>7.6999999999999999E-2</v>
      </c>
      <c r="AK43" s="30"/>
      <c r="AL43" s="72">
        <v>7.1999999999999995E-2</v>
      </c>
      <c r="AM43" s="72">
        <v>0.91700000000000004</v>
      </c>
      <c r="AN43" s="72">
        <v>0.873</v>
      </c>
      <c r="AO43" s="72">
        <v>6.9000000000000006E-2</v>
      </c>
      <c r="AQ43" s="72">
        <v>4.2000000000000003E-2</v>
      </c>
      <c r="AR43" s="72">
        <v>3.0000000000000001E-3</v>
      </c>
      <c r="AS43" s="72">
        <v>5.0999999999999997E-2</v>
      </c>
      <c r="AT43" s="72">
        <v>0</v>
      </c>
      <c r="AU43" s="30"/>
      <c r="AV43" s="72">
        <v>2.3E-2</v>
      </c>
      <c r="AW43" s="72">
        <v>0</v>
      </c>
      <c r="AX43" s="72">
        <v>8.0000000000000002E-3</v>
      </c>
      <c r="AY43" s="72">
        <v>0</v>
      </c>
      <c r="BA43" s="72">
        <v>0</v>
      </c>
      <c r="BB43" s="72">
        <v>0</v>
      </c>
      <c r="BC43" s="72">
        <v>0.01</v>
      </c>
      <c r="BD43" s="72">
        <v>4.4999999999999998E-2</v>
      </c>
      <c r="BF43" s="72">
        <v>4.4999999999999998E-2</v>
      </c>
      <c r="BG43" s="72">
        <v>8.2000000000000003E-2</v>
      </c>
      <c r="BH43" s="72">
        <v>8.1000000000000003E-2</v>
      </c>
      <c r="BI43" s="81">
        <v>8.1000000000000003E-2</v>
      </c>
      <c r="BK43" s="72">
        <v>8.1000000000000003E-2</v>
      </c>
      <c r="BL43" s="81">
        <v>9.9000000000000005E-2</v>
      </c>
      <c r="BM43" s="81">
        <v>9.9000000000000005E-2</v>
      </c>
      <c r="BN43" s="81">
        <v>0.10100000000000001</v>
      </c>
    </row>
    <row r="44" spans="2:66" outlineLevel="2" x14ac:dyDescent="0.35">
      <c r="B44" s="12" t="s">
        <v>133</v>
      </c>
      <c r="C44" s="72">
        <v>0</v>
      </c>
      <c r="D44" s="72">
        <v>0</v>
      </c>
      <c r="E44" s="72">
        <v>0</v>
      </c>
      <c r="F44" s="72">
        <v>0</v>
      </c>
      <c r="G44" s="30"/>
      <c r="H44" s="72">
        <v>0</v>
      </c>
      <c r="I44" s="72">
        <v>0</v>
      </c>
      <c r="J44" s="72">
        <v>0</v>
      </c>
      <c r="K44" s="72">
        <v>0</v>
      </c>
      <c r="M44" s="72">
        <v>0</v>
      </c>
      <c r="N44" s="72">
        <v>0</v>
      </c>
      <c r="O44" s="72">
        <v>0</v>
      </c>
      <c r="P44" s="72">
        <v>0</v>
      </c>
      <c r="Q44" s="30"/>
      <c r="R44" s="72">
        <v>5.2999999999999999E-2</v>
      </c>
      <c r="S44" s="72">
        <v>0</v>
      </c>
      <c r="T44" s="72">
        <v>3.5999999999999997E-2</v>
      </c>
      <c r="U44" s="72">
        <v>0</v>
      </c>
      <c r="W44" s="72">
        <v>0</v>
      </c>
      <c r="X44" s="72">
        <v>0</v>
      </c>
      <c r="Y44" s="72">
        <v>3.2000000000000001E-2</v>
      </c>
      <c r="Z44" s="72">
        <v>3.4000000000000002E-2</v>
      </c>
      <c r="AA44" s="30"/>
      <c r="AB44" s="72">
        <v>0</v>
      </c>
      <c r="AC44" s="72">
        <v>1.9E-2</v>
      </c>
      <c r="AD44" s="72">
        <v>0.02</v>
      </c>
      <c r="AE44" s="72">
        <v>5.8999999999999997E-2</v>
      </c>
      <c r="AG44" s="72">
        <v>0</v>
      </c>
      <c r="AH44" s="72">
        <v>0</v>
      </c>
      <c r="AI44" s="72">
        <v>0</v>
      </c>
      <c r="AJ44" s="72">
        <v>0</v>
      </c>
      <c r="AK44" s="30"/>
      <c r="AL44" s="72">
        <v>0</v>
      </c>
      <c r="AM44" s="72">
        <v>0</v>
      </c>
      <c r="AN44" s="72">
        <v>0</v>
      </c>
      <c r="AO44" s="72">
        <v>0</v>
      </c>
      <c r="AQ44" s="72">
        <v>0</v>
      </c>
      <c r="AR44" s="72">
        <v>0</v>
      </c>
      <c r="AS44" s="72">
        <v>0</v>
      </c>
      <c r="AT44" s="72">
        <v>0</v>
      </c>
      <c r="AU44" s="30"/>
      <c r="AV44" s="72">
        <v>0</v>
      </c>
      <c r="AW44" s="72">
        <v>28.074000000000002</v>
      </c>
      <c r="AX44" s="72">
        <v>33.152000000000001</v>
      </c>
      <c r="AY44" s="72">
        <v>50.566000000000003</v>
      </c>
      <c r="BA44" s="72">
        <v>50.252000000000002</v>
      </c>
      <c r="BB44" s="72">
        <v>55.271999999999998</v>
      </c>
      <c r="BC44" s="72">
        <v>60.613</v>
      </c>
      <c r="BD44" s="72">
        <v>65.575000000000003</v>
      </c>
      <c r="BF44" s="72">
        <v>120.59099999999999</v>
      </c>
      <c r="BG44" s="72">
        <v>144.54900000000001</v>
      </c>
      <c r="BH44" s="72">
        <v>148.958</v>
      </c>
      <c r="BI44" s="81">
        <v>181.69</v>
      </c>
      <c r="BK44" s="72">
        <v>188.542</v>
      </c>
      <c r="BL44" s="81">
        <v>206.28899999999999</v>
      </c>
      <c r="BM44" s="81">
        <v>212.54300000000001</v>
      </c>
      <c r="BN44" s="81">
        <v>255.774</v>
      </c>
    </row>
    <row r="45" spans="2:66" outlineLevel="1" x14ac:dyDescent="0.35">
      <c r="B45" s="12"/>
      <c r="BK45" s="30"/>
      <c r="BN45" s="184"/>
    </row>
    <row r="46" spans="2:66" outlineLevel="1" x14ac:dyDescent="0.35">
      <c r="B46" s="14" t="s">
        <v>134</v>
      </c>
      <c r="C46" s="71">
        <f>SUM(C47:C53)</f>
        <v>194.89099999999999</v>
      </c>
      <c r="D46" s="71">
        <f t="shared" ref="D46:F46" si="27">SUM(D47:D53)</f>
        <v>208.55099999999999</v>
      </c>
      <c r="E46" s="71">
        <f t="shared" si="27"/>
        <v>261.92599999999999</v>
      </c>
      <c r="F46" s="71">
        <f t="shared" si="27"/>
        <v>247.14500000000001</v>
      </c>
      <c r="H46" s="71">
        <f>SUM(H47:H53)</f>
        <v>249.46599999999998</v>
      </c>
      <c r="I46" s="71">
        <v>235.89800000000002</v>
      </c>
      <c r="J46" s="71">
        <f t="shared" ref="J46:K46" si="28">SUM(J47:J53)</f>
        <v>238.74700000000001</v>
      </c>
      <c r="K46" s="71">
        <f t="shared" si="28"/>
        <v>258.13499999999999</v>
      </c>
      <c r="M46" s="71">
        <v>246.88800000000001</v>
      </c>
      <c r="N46" s="71">
        <v>332.76600000000002</v>
      </c>
      <c r="O46" s="71">
        <v>357.57100000000003</v>
      </c>
      <c r="P46" s="71">
        <f t="shared" ref="P46" si="29">SUM(P47:P53)</f>
        <v>538.65700000000015</v>
      </c>
      <c r="R46" s="71">
        <f>SUM(R47:R53)</f>
        <v>538.32100000000003</v>
      </c>
      <c r="S46" s="71">
        <f t="shared" ref="S46" si="30">SUM(S47:S53)</f>
        <v>483.62</v>
      </c>
      <c r="T46" s="71">
        <f t="shared" ref="T46" si="31">SUM(T47:T53)</f>
        <v>317.64199999999994</v>
      </c>
      <c r="U46" s="71">
        <f t="shared" ref="U46" si="32">SUM(U47:U53)</f>
        <v>328.28900000000004</v>
      </c>
      <c r="W46" s="71">
        <f>SUM(W47:W53)</f>
        <v>310.63500000000005</v>
      </c>
      <c r="X46" s="71">
        <f t="shared" ref="X46" si="33">SUM(X47:X53)</f>
        <v>497.14499999999992</v>
      </c>
      <c r="Y46" s="71">
        <f t="shared" ref="Y46" si="34">SUM(Y47:Y53)</f>
        <v>459.76300000000009</v>
      </c>
      <c r="Z46" s="71">
        <f t="shared" ref="Z46" si="35">SUM(Z47:Z53)</f>
        <v>411.24299999999999</v>
      </c>
      <c r="AB46" s="71">
        <f>SUM(AB47:AB53)</f>
        <v>330.18299999999999</v>
      </c>
      <c r="AC46" s="71">
        <f t="shared" ref="AC46" si="36">SUM(AC47:AC53)</f>
        <v>561.0150000000001</v>
      </c>
      <c r="AD46" s="71">
        <f t="shared" ref="AD46" si="37">SUM(AD47:AD53)</f>
        <v>503.30599999999993</v>
      </c>
      <c r="AE46" s="71">
        <f t="shared" ref="AE46" si="38">SUM(AE47:AE53)</f>
        <v>615.31799999999998</v>
      </c>
      <c r="AG46" s="71">
        <f>SUM(AG47:AG53)</f>
        <v>526.84299999999996</v>
      </c>
      <c r="AH46" s="71">
        <f t="shared" ref="AH46" si="39">SUM(AH47:AH53)</f>
        <v>698.07099999999991</v>
      </c>
      <c r="AI46" s="71">
        <f t="shared" ref="AI46" si="40">SUM(AI47:AI53)</f>
        <v>566.34900000000005</v>
      </c>
      <c r="AJ46" s="71">
        <f t="shared" ref="AJ46" si="41">SUM(AJ47:AJ53)</f>
        <v>590.19400000000019</v>
      </c>
      <c r="AL46" s="71">
        <f>SUM(AL47:AL53)</f>
        <v>597.26199999999994</v>
      </c>
      <c r="AM46" s="71">
        <f t="shared" ref="AM46" si="42">SUM(AM47:AM53)</f>
        <v>883.91800000000001</v>
      </c>
      <c r="AN46" s="71">
        <f t="shared" ref="AN46" si="43">SUM(AN47:AN53)</f>
        <v>863.20799999999997</v>
      </c>
      <c r="AO46" s="71">
        <f t="shared" ref="AO46" si="44">SUM(AO47:AO53)</f>
        <v>802.74899999999991</v>
      </c>
      <c r="AQ46" s="71">
        <f>SUM(AQ47:AQ53)</f>
        <v>848.13</v>
      </c>
      <c r="AR46" s="71">
        <f t="shared" ref="AR46" si="45">SUM(AR47:AR53)</f>
        <v>1100.6949999999999</v>
      </c>
      <c r="AS46" s="71">
        <f t="shared" ref="AS46" si="46">SUM(AS47:AS53)</f>
        <v>1109.8979999999999</v>
      </c>
      <c r="AT46" s="71">
        <f t="shared" ref="AT46" si="47">SUM(AT47:AT53)</f>
        <v>1084.598</v>
      </c>
      <c r="AV46" s="71">
        <f>SUM(AV47:AV53)</f>
        <v>1277.7959999999998</v>
      </c>
      <c r="AW46" s="71">
        <f t="shared" ref="AW46" si="48">SUM(AW47:AW53)</f>
        <v>1296.9790000000003</v>
      </c>
      <c r="AX46" s="71">
        <f t="shared" ref="AX46:AY46" si="49">SUM(AX47:AX53)</f>
        <v>1306.329</v>
      </c>
      <c r="AY46" s="71">
        <f t="shared" si="49"/>
        <v>1331.3470000000002</v>
      </c>
      <c r="BA46" s="71">
        <v>1366.3980000000001</v>
      </c>
      <c r="BB46" s="71">
        <v>1487.758</v>
      </c>
      <c r="BC46" s="71">
        <v>1547.2139999999999</v>
      </c>
      <c r="BD46" s="71">
        <v>1275.9469999999999</v>
      </c>
      <c r="BF46" s="71">
        <v>1409.078</v>
      </c>
      <c r="BG46" s="71">
        <v>1652.8940000000002</v>
      </c>
      <c r="BH46" s="71">
        <v>1665.5920000000001</v>
      </c>
      <c r="BI46" s="71">
        <v>1563.0200000000002</v>
      </c>
      <c r="BK46" s="71">
        <v>1549.3320000000001</v>
      </c>
      <c r="BL46" s="71">
        <v>1910.961</v>
      </c>
      <c r="BM46" s="71">
        <v>2297.2060000000001</v>
      </c>
      <c r="BN46" s="71">
        <v>2174.1219999999998</v>
      </c>
    </row>
    <row r="47" spans="2:66" outlineLevel="2" x14ac:dyDescent="0.35">
      <c r="B47" s="12" t="s">
        <v>135</v>
      </c>
      <c r="C47" s="72">
        <v>70.451999999999998</v>
      </c>
      <c r="D47" s="72">
        <v>76.313000000000002</v>
      </c>
      <c r="E47" s="72">
        <v>118.41</v>
      </c>
      <c r="F47" s="72">
        <v>117.768</v>
      </c>
      <c r="G47" s="30"/>
      <c r="H47" s="72">
        <v>114.134</v>
      </c>
      <c r="I47" s="72">
        <v>126.413</v>
      </c>
      <c r="J47" s="72">
        <v>131.512</v>
      </c>
      <c r="K47" s="72">
        <v>166.69200000000001</v>
      </c>
      <c r="M47" s="72">
        <v>146.77500000000001</v>
      </c>
      <c r="N47" s="72">
        <v>167.815</v>
      </c>
      <c r="O47" s="72">
        <v>151.19800000000001</v>
      </c>
      <c r="P47" s="72">
        <v>248.19200000000001</v>
      </c>
      <c r="Q47" s="30"/>
      <c r="R47" s="72">
        <v>202.001</v>
      </c>
      <c r="S47" s="72">
        <v>201.37700000000001</v>
      </c>
      <c r="T47" s="72">
        <v>222.971</v>
      </c>
      <c r="U47" s="72">
        <v>225.32900000000001</v>
      </c>
      <c r="W47" s="72">
        <v>222.85900000000001</v>
      </c>
      <c r="X47" s="72">
        <v>377.63799999999998</v>
      </c>
      <c r="Y47" s="72">
        <v>371.35</v>
      </c>
      <c r="Z47" s="72">
        <v>312.7</v>
      </c>
      <c r="AA47" s="30"/>
      <c r="AB47" s="72">
        <v>228.732</v>
      </c>
      <c r="AC47" s="72">
        <v>466.60599999999999</v>
      </c>
      <c r="AD47" s="72">
        <v>285.14</v>
      </c>
      <c r="AE47" s="72">
        <v>377.512</v>
      </c>
      <c r="AG47" s="72">
        <v>287.30500000000001</v>
      </c>
      <c r="AH47" s="72">
        <v>554.21199999999999</v>
      </c>
      <c r="AI47" s="72">
        <v>374.36500000000001</v>
      </c>
      <c r="AJ47" s="72">
        <v>477.80500000000001</v>
      </c>
      <c r="AK47" s="30"/>
      <c r="AL47" s="72">
        <v>433.84699999999998</v>
      </c>
      <c r="AM47" s="72">
        <v>713.20299999999997</v>
      </c>
      <c r="AN47" s="72">
        <v>520.33100000000002</v>
      </c>
      <c r="AO47" s="72">
        <v>547.62599999999998</v>
      </c>
      <c r="AQ47" s="72">
        <v>490.214</v>
      </c>
      <c r="AR47" s="72">
        <v>758.548</v>
      </c>
      <c r="AS47" s="72">
        <v>569.32500000000005</v>
      </c>
      <c r="AT47" s="72">
        <v>618.57799999999997</v>
      </c>
      <c r="AU47" s="30"/>
      <c r="AV47" s="72">
        <v>581.15</v>
      </c>
      <c r="AW47" s="72">
        <v>703.07100000000003</v>
      </c>
      <c r="AX47" s="72">
        <v>687.42899999999997</v>
      </c>
      <c r="AY47" s="72">
        <v>721.39400000000001</v>
      </c>
      <c r="BA47" s="72">
        <v>603.99300000000005</v>
      </c>
      <c r="BB47" s="72">
        <v>755.91600000000005</v>
      </c>
      <c r="BC47" s="72">
        <v>808.452</v>
      </c>
      <c r="BD47" s="72">
        <v>881.06399999999996</v>
      </c>
      <c r="BF47" s="72">
        <v>881.91899999999998</v>
      </c>
      <c r="BG47" s="72">
        <v>1216.451</v>
      </c>
      <c r="BH47" s="72">
        <v>1417.2619999999999</v>
      </c>
      <c r="BI47" s="72">
        <v>1325.278</v>
      </c>
      <c r="BK47" s="72">
        <v>1296.3030000000001</v>
      </c>
      <c r="BL47" s="72">
        <v>1410.577</v>
      </c>
      <c r="BM47" s="72">
        <v>1776.81</v>
      </c>
      <c r="BN47" s="72">
        <v>1557.3820000000001</v>
      </c>
    </row>
    <row r="48" spans="2:66" outlineLevel="2" x14ac:dyDescent="0.35">
      <c r="B48" s="12" t="s">
        <v>136</v>
      </c>
      <c r="C48" s="72">
        <v>2.9000000000000001E-2</v>
      </c>
      <c r="D48" s="72">
        <v>2.9000000000000001E-2</v>
      </c>
      <c r="E48" s="72">
        <v>8.0000000000000002E-3</v>
      </c>
      <c r="F48" s="72">
        <v>2.246</v>
      </c>
      <c r="G48" s="30"/>
      <c r="H48" s="72">
        <v>4.4800000000000004</v>
      </c>
      <c r="I48" s="72">
        <v>8.7070000000000007</v>
      </c>
      <c r="J48" s="72">
        <v>13.236000000000001</v>
      </c>
      <c r="K48" s="72">
        <v>23.443000000000001</v>
      </c>
      <c r="M48" s="72">
        <v>0</v>
      </c>
      <c r="N48" s="72">
        <v>0</v>
      </c>
      <c r="O48" s="72">
        <v>16.204999999999998</v>
      </c>
      <c r="P48" s="72">
        <v>30.847999999999999</v>
      </c>
      <c r="Q48" s="30"/>
      <c r="R48" s="72">
        <v>2.85</v>
      </c>
      <c r="S48" s="72">
        <v>1.837</v>
      </c>
      <c r="T48" s="72">
        <v>0</v>
      </c>
      <c r="U48" s="72">
        <v>14.314</v>
      </c>
      <c r="W48" s="72">
        <v>0</v>
      </c>
      <c r="X48" s="72">
        <v>6.0999999999999999E-2</v>
      </c>
      <c r="Y48" s="72">
        <v>0</v>
      </c>
      <c r="Z48" s="72">
        <v>0.77100000000000002</v>
      </c>
      <c r="AA48" s="30"/>
      <c r="AB48" s="72">
        <v>0</v>
      </c>
      <c r="AC48" s="72">
        <v>2.17</v>
      </c>
      <c r="AD48" s="72">
        <v>2.1139999999999999</v>
      </c>
      <c r="AE48" s="72">
        <v>12.179</v>
      </c>
      <c r="AG48" s="72">
        <v>0.83399999999999996</v>
      </c>
      <c r="AH48" s="72">
        <v>6.2729999999999997</v>
      </c>
      <c r="AI48" s="72">
        <v>10.101000000000001</v>
      </c>
      <c r="AJ48" s="72">
        <v>19.079000000000001</v>
      </c>
      <c r="AK48" s="30"/>
      <c r="AL48" s="72">
        <v>1.0649999999999999</v>
      </c>
      <c r="AM48" s="72">
        <v>12.417999999999999</v>
      </c>
      <c r="AN48" s="72">
        <v>15.864000000000001</v>
      </c>
      <c r="AO48" s="72">
        <v>37.524000000000001</v>
      </c>
      <c r="AQ48" s="72">
        <v>10.211</v>
      </c>
      <c r="AR48" s="72">
        <v>24.187999999999999</v>
      </c>
      <c r="AS48" s="72">
        <v>23.058</v>
      </c>
      <c r="AT48" s="72">
        <v>37.972000000000001</v>
      </c>
      <c r="AU48" s="30"/>
      <c r="AV48" s="72">
        <v>0.52500000000000002</v>
      </c>
      <c r="AW48" s="72">
        <v>0</v>
      </c>
      <c r="AX48" s="72">
        <v>0</v>
      </c>
      <c r="AY48" s="72">
        <v>3.0419999999999998</v>
      </c>
      <c r="BA48" s="72">
        <v>3.0230000000000001</v>
      </c>
      <c r="BB48" s="72">
        <v>0.89200000000000002</v>
      </c>
      <c r="BC48" s="72">
        <v>1.9419999999999999</v>
      </c>
      <c r="BD48" s="72">
        <v>7.4489999999999998</v>
      </c>
      <c r="BF48" s="72">
        <v>4.7279999999999998</v>
      </c>
      <c r="BG48" s="72">
        <v>27.401</v>
      </c>
      <c r="BH48" s="72">
        <v>46.851999999999997</v>
      </c>
      <c r="BI48" s="72">
        <v>53.462000000000003</v>
      </c>
      <c r="BK48" s="81">
        <v>47.151000000000003</v>
      </c>
      <c r="BL48" s="81">
        <v>124.88800000000001</v>
      </c>
      <c r="BM48" s="81">
        <v>146.94399999999999</v>
      </c>
      <c r="BN48" s="72">
        <v>234.434</v>
      </c>
    </row>
    <row r="49" spans="2:66" outlineLevel="2" x14ac:dyDescent="0.35">
      <c r="B49" s="12" t="s">
        <v>128</v>
      </c>
      <c r="C49" s="72">
        <v>122.4</v>
      </c>
      <c r="D49" s="72">
        <v>130.096</v>
      </c>
      <c r="E49" s="72">
        <v>141.72499999999999</v>
      </c>
      <c r="F49" s="72">
        <v>124.139</v>
      </c>
      <c r="G49" s="30"/>
      <c r="H49" s="72">
        <v>127.795</v>
      </c>
      <c r="I49" s="72">
        <v>98.013000000000005</v>
      </c>
      <c r="J49" s="72">
        <v>91.045000000000002</v>
      </c>
      <c r="K49" s="72">
        <v>57.017000000000003</v>
      </c>
      <c r="M49" s="72">
        <v>83.296999999999997</v>
      </c>
      <c r="N49" s="72">
        <v>150.60400000000001</v>
      </c>
      <c r="O49" s="72">
        <v>186.31200000000001</v>
      </c>
      <c r="P49" s="72">
        <v>246.96600000000001</v>
      </c>
      <c r="Q49" s="30"/>
      <c r="R49" s="72">
        <v>325.74200000000002</v>
      </c>
      <c r="S49" s="72">
        <v>271.94900000000001</v>
      </c>
      <c r="T49" s="72">
        <v>86.731999999999999</v>
      </c>
      <c r="U49" s="72">
        <v>76.471999999999994</v>
      </c>
      <c r="W49" s="72">
        <v>76.852000000000004</v>
      </c>
      <c r="X49" s="72">
        <v>104.276</v>
      </c>
      <c r="Y49" s="72">
        <v>82.736999999999995</v>
      </c>
      <c r="Z49" s="72">
        <v>86.637</v>
      </c>
      <c r="AA49" s="30"/>
      <c r="AB49" s="72">
        <v>92.888999999999996</v>
      </c>
      <c r="AC49" s="72">
        <v>74.123000000000005</v>
      </c>
      <c r="AD49" s="72">
        <v>204.45099999999999</v>
      </c>
      <c r="AE49" s="72">
        <v>117.749</v>
      </c>
      <c r="AG49" s="72">
        <v>141.48699999999999</v>
      </c>
      <c r="AH49" s="72">
        <v>33.247</v>
      </c>
      <c r="AI49" s="72">
        <v>164.62100000000001</v>
      </c>
      <c r="AJ49" s="72">
        <v>61.048000000000002</v>
      </c>
      <c r="AK49" s="30"/>
      <c r="AL49" s="72">
        <v>136.47999999999999</v>
      </c>
      <c r="AM49" s="72">
        <v>128.774</v>
      </c>
      <c r="AN49" s="72">
        <v>295.84399999999999</v>
      </c>
      <c r="AO49" s="72">
        <v>173.59100000000001</v>
      </c>
      <c r="AQ49" s="72">
        <v>311.80200000000002</v>
      </c>
      <c r="AR49" s="72">
        <v>279.96899999999999</v>
      </c>
      <c r="AS49" s="72">
        <v>482.661</v>
      </c>
      <c r="AT49" s="72">
        <v>378.346</v>
      </c>
      <c r="AU49" s="30"/>
      <c r="AV49" s="72">
        <v>635.96100000000001</v>
      </c>
      <c r="AW49" s="72">
        <v>556.13699999999994</v>
      </c>
      <c r="AX49" s="72">
        <v>586.41999999999996</v>
      </c>
      <c r="AY49" s="72">
        <v>561.07399999999996</v>
      </c>
      <c r="BA49" s="72">
        <v>711.81600000000003</v>
      </c>
      <c r="BB49" s="72">
        <v>619.23400000000004</v>
      </c>
      <c r="BC49" s="72">
        <v>689.35500000000002</v>
      </c>
      <c r="BD49" s="72">
        <v>315.11099999999999</v>
      </c>
      <c r="BF49" s="72">
        <v>446.20699999999999</v>
      </c>
      <c r="BG49" s="72">
        <v>255.43199999999999</v>
      </c>
      <c r="BH49" s="72">
        <v>112.09</v>
      </c>
      <c r="BI49" s="72">
        <v>56.496000000000002</v>
      </c>
      <c r="BK49" s="81">
        <v>91.207999999999998</v>
      </c>
      <c r="BL49" s="81">
        <v>172.65100000000001</v>
      </c>
      <c r="BM49" s="81">
        <v>224.137</v>
      </c>
      <c r="BN49" s="72">
        <v>203.196</v>
      </c>
    </row>
    <row r="50" spans="2:66" outlineLevel="2" x14ac:dyDescent="0.35">
      <c r="B50" s="12" t="s">
        <v>129</v>
      </c>
      <c r="C50" s="72">
        <v>0</v>
      </c>
      <c r="D50" s="72">
        <v>0</v>
      </c>
      <c r="E50" s="72">
        <v>0</v>
      </c>
      <c r="F50" s="72">
        <v>0</v>
      </c>
      <c r="G50" s="30"/>
      <c r="H50" s="72">
        <v>0</v>
      </c>
      <c r="I50" s="72">
        <v>0</v>
      </c>
      <c r="J50" s="72">
        <v>0</v>
      </c>
      <c r="K50" s="72">
        <v>0</v>
      </c>
      <c r="M50" s="72">
        <v>5.3259999999999996</v>
      </c>
      <c r="N50" s="72">
        <v>9.8140000000000001</v>
      </c>
      <c r="O50" s="72">
        <v>0</v>
      </c>
      <c r="P50" s="72">
        <v>0.432</v>
      </c>
      <c r="Q50" s="30"/>
      <c r="R50" s="72">
        <v>0.34300000000000003</v>
      </c>
      <c r="S50" s="72">
        <v>4.5999999999999999E-2</v>
      </c>
      <c r="T50" s="72">
        <v>2.702</v>
      </c>
      <c r="U50" s="72">
        <v>5.8319999999999999</v>
      </c>
      <c r="W50" s="72">
        <v>4.7160000000000002</v>
      </c>
      <c r="X50" s="72">
        <v>7.81</v>
      </c>
      <c r="Y50" s="72">
        <v>0.14799999999999999</v>
      </c>
      <c r="Z50" s="72">
        <v>4.0019999999999998</v>
      </c>
      <c r="AA50" s="30"/>
      <c r="AB50" s="72">
        <v>1.8009999999999999</v>
      </c>
      <c r="AC50" s="72">
        <v>3.5219999999999998</v>
      </c>
      <c r="AD50" s="72">
        <v>1.413</v>
      </c>
      <c r="AE50" s="72">
        <v>86.242999999999995</v>
      </c>
      <c r="AG50" s="72">
        <v>81.763999999999996</v>
      </c>
      <c r="AH50" s="72">
        <v>85.251999999999995</v>
      </c>
      <c r="AI50" s="72">
        <v>0.03</v>
      </c>
      <c r="AJ50" s="72">
        <v>4.2000000000000003E-2</v>
      </c>
      <c r="AK50" s="30"/>
      <c r="AL50" s="72">
        <v>4.3999999999999997E-2</v>
      </c>
      <c r="AM50" s="72">
        <v>2.9000000000000001E-2</v>
      </c>
      <c r="AN50" s="72">
        <v>0.03</v>
      </c>
      <c r="AO50" s="72">
        <v>8.4000000000000005E-2</v>
      </c>
      <c r="AQ50" s="72">
        <v>8.6999999999999994E-2</v>
      </c>
      <c r="AR50" s="72">
        <v>1.4999999999999999E-2</v>
      </c>
      <c r="AS50" s="72">
        <v>0.01</v>
      </c>
      <c r="AT50" s="72">
        <v>7.0000000000000001E-3</v>
      </c>
      <c r="AU50" s="30"/>
      <c r="AV50" s="72">
        <v>0</v>
      </c>
      <c r="AW50" s="72">
        <v>0.02</v>
      </c>
      <c r="AX50" s="72">
        <v>2.1000000000000001E-2</v>
      </c>
      <c r="AY50" s="72">
        <v>0</v>
      </c>
      <c r="BA50" s="72">
        <v>0</v>
      </c>
      <c r="BB50" s="72">
        <v>59.936</v>
      </c>
      <c r="BC50" s="72">
        <v>0</v>
      </c>
      <c r="BD50" s="72">
        <v>0</v>
      </c>
      <c r="BF50" s="72">
        <v>0</v>
      </c>
      <c r="BG50" s="72">
        <v>65.531000000000006</v>
      </c>
      <c r="BH50" s="72">
        <v>0</v>
      </c>
      <c r="BI50" s="72">
        <v>0</v>
      </c>
      <c r="BK50" s="81">
        <v>0</v>
      </c>
      <c r="BL50" s="81">
        <v>73.341999999999999</v>
      </c>
      <c r="BM50" s="81">
        <v>0</v>
      </c>
      <c r="BN50" s="72">
        <v>0</v>
      </c>
    </row>
    <row r="51" spans="2:66" outlineLevel="2" x14ac:dyDescent="0.35">
      <c r="B51" s="186" t="s">
        <v>286</v>
      </c>
      <c r="C51" s="72">
        <v>1.0940000000000001</v>
      </c>
      <c r="D51" s="72">
        <v>1.2569999999999999</v>
      </c>
      <c r="E51" s="72">
        <v>0.93400000000000005</v>
      </c>
      <c r="F51" s="72">
        <v>1.3540000000000001</v>
      </c>
      <c r="G51" s="30"/>
      <c r="H51" s="72">
        <v>1.59</v>
      </c>
      <c r="I51" s="72">
        <v>1.798</v>
      </c>
      <c r="J51" s="72">
        <v>2.1269999999999998</v>
      </c>
      <c r="K51" s="72">
        <v>8.9920000000000009</v>
      </c>
      <c r="M51" s="72">
        <v>9.5909999999999993</v>
      </c>
      <c r="N51" s="72">
        <v>2.5760000000000001</v>
      </c>
      <c r="O51" s="72">
        <v>2.2429999999999999</v>
      </c>
      <c r="P51" s="72">
        <v>8.2970000000000006</v>
      </c>
      <c r="Q51" s="30"/>
      <c r="R51" s="72">
        <v>5.2119999999999997</v>
      </c>
      <c r="S51" s="72">
        <v>6.3390000000000004</v>
      </c>
      <c r="T51" s="72">
        <v>3.133</v>
      </c>
      <c r="U51" s="72">
        <v>2.863</v>
      </c>
      <c r="W51" s="72">
        <v>3.2639999999999998</v>
      </c>
      <c r="X51" s="72">
        <v>4.2389999999999999</v>
      </c>
      <c r="Y51" s="72">
        <v>2.9580000000000002</v>
      </c>
      <c r="Z51" s="72">
        <v>3.1219999999999999</v>
      </c>
      <c r="AA51" s="30"/>
      <c r="AB51" s="72">
        <v>3.4550000000000001</v>
      </c>
      <c r="AC51" s="72">
        <v>10.962</v>
      </c>
      <c r="AD51" s="72">
        <v>7.0919999999999996</v>
      </c>
      <c r="AE51" s="72">
        <v>14.664999999999999</v>
      </c>
      <c r="AG51" s="72">
        <v>9.9710000000000001</v>
      </c>
      <c r="AH51" s="72">
        <v>13.81</v>
      </c>
      <c r="AI51" s="72">
        <v>11.522</v>
      </c>
      <c r="AJ51" s="72">
        <v>19.867999999999999</v>
      </c>
      <c r="AK51" s="30"/>
      <c r="AL51" s="72">
        <v>14.278</v>
      </c>
      <c r="AM51" s="72">
        <v>16.742999999999999</v>
      </c>
      <c r="AN51" s="72">
        <v>19.033000000000001</v>
      </c>
      <c r="AO51" s="72">
        <v>24.841000000000001</v>
      </c>
      <c r="AQ51" s="72">
        <v>19.388999999999999</v>
      </c>
      <c r="AR51" s="72">
        <v>19.164999999999999</v>
      </c>
      <c r="AS51" s="72">
        <v>18.812000000000001</v>
      </c>
      <c r="AT51" s="72">
        <v>20.201000000000001</v>
      </c>
      <c r="AU51" s="30"/>
      <c r="AV51" s="72">
        <v>19.404</v>
      </c>
      <c r="AW51" s="72">
        <v>16.120999999999999</v>
      </c>
      <c r="AX51" s="72">
        <v>14.222</v>
      </c>
      <c r="AY51" s="72">
        <v>17.774000000000001</v>
      </c>
      <c r="BA51" s="72">
        <v>25.087</v>
      </c>
      <c r="BB51" s="72">
        <v>27.87</v>
      </c>
      <c r="BC51" s="72">
        <v>22.638000000000002</v>
      </c>
      <c r="BD51" s="72">
        <v>38.173000000000002</v>
      </c>
      <c r="BF51" s="72">
        <v>29.659999999999997</v>
      </c>
      <c r="BG51" s="72">
        <v>36.823</v>
      </c>
      <c r="BH51" s="72">
        <v>36.276000000000003</v>
      </c>
      <c r="BI51" s="72">
        <v>53.516000000000005</v>
      </c>
      <c r="BK51" s="81">
        <v>38.055999999999997</v>
      </c>
      <c r="BL51" s="81">
        <v>73.209999999999994</v>
      </c>
      <c r="BM51" s="81">
        <v>89.213999999999999</v>
      </c>
      <c r="BN51" s="72">
        <v>107.10399999999998</v>
      </c>
    </row>
    <row r="52" spans="2:66" outlineLevel="2" x14ac:dyDescent="0.35">
      <c r="B52" s="12" t="s">
        <v>138</v>
      </c>
      <c r="C52" s="72">
        <v>0.44</v>
      </c>
      <c r="D52" s="72">
        <v>0.32</v>
      </c>
      <c r="E52" s="72">
        <v>0.28399999999999997</v>
      </c>
      <c r="F52" s="72">
        <v>0.20100000000000001</v>
      </c>
      <c r="G52" s="30"/>
      <c r="H52" s="72">
        <v>0.61199999999999999</v>
      </c>
      <c r="I52" s="72">
        <v>0.29899999999999999</v>
      </c>
      <c r="J52" s="72">
        <v>0.23799999999999999</v>
      </c>
      <c r="K52" s="72">
        <v>0.14299999999999999</v>
      </c>
      <c r="M52" s="72">
        <v>0.48899999999999999</v>
      </c>
      <c r="N52" s="72">
        <v>0.32800000000000001</v>
      </c>
      <c r="O52" s="72">
        <v>0.23599999999999999</v>
      </c>
      <c r="P52" s="72">
        <v>5.7000000000000002E-2</v>
      </c>
      <c r="Q52" s="30"/>
      <c r="R52" s="72">
        <v>0.13800000000000001</v>
      </c>
      <c r="S52" s="72">
        <v>0.11799999999999999</v>
      </c>
      <c r="T52" s="72">
        <v>0.57199999999999995</v>
      </c>
      <c r="U52" s="72">
        <v>0.46300000000000002</v>
      </c>
      <c r="W52" s="72">
        <v>0.53800000000000003</v>
      </c>
      <c r="X52" s="72">
        <v>0.51900000000000002</v>
      </c>
      <c r="Y52" s="72">
        <v>0.49399999999999999</v>
      </c>
      <c r="Z52" s="72">
        <v>0.34699999999999998</v>
      </c>
      <c r="AA52" s="30"/>
      <c r="AB52" s="72">
        <v>0.437</v>
      </c>
      <c r="AC52" s="72">
        <v>0.40799999999999997</v>
      </c>
      <c r="AD52" s="72">
        <v>0.39100000000000001</v>
      </c>
      <c r="AE52" s="72">
        <v>0.35</v>
      </c>
      <c r="AG52" s="72">
        <v>0.39800000000000002</v>
      </c>
      <c r="AH52" s="72">
        <v>0.373</v>
      </c>
      <c r="AI52" s="72">
        <v>0.34</v>
      </c>
      <c r="AJ52" s="72">
        <v>0.224</v>
      </c>
      <c r="AK52" s="30"/>
      <c r="AL52" s="72">
        <v>0.33300000000000002</v>
      </c>
      <c r="AM52" s="72">
        <v>0.31900000000000001</v>
      </c>
      <c r="AN52" s="72">
        <v>0.28699999999999998</v>
      </c>
      <c r="AO52" s="72">
        <v>0.159</v>
      </c>
      <c r="AQ52" s="72">
        <v>0.27100000000000002</v>
      </c>
      <c r="AR52" s="72">
        <v>0.39300000000000002</v>
      </c>
      <c r="AS52" s="72">
        <v>0.33900000000000002</v>
      </c>
      <c r="AT52" s="72">
        <v>0.157</v>
      </c>
      <c r="AU52" s="30"/>
      <c r="AV52" s="72">
        <v>0.64600000000000002</v>
      </c>
      <c r="AW52" s="72">
        <v>0.64300000000000002</v>
      </c>
      <c r="AX52" s="72">
        <v>0.626</v>
      </c>
      <c r="AY52" s="72">
        <v>0.22700000000000001</v>
      </c>
      <c r="BA52" s="72">
        <v>0</v>
      </c>
      <c r="BB52" s="72">
        <v>0.13300000000000001</v>
      </c>
      <c r="BC52" s="72">
        <v>0</v>
      </c>
      <c r="BD52" s="72">
        <v>0</v>
      </c>
      <c r="BF52" s="72">
        <v>46.564</v>
      </c>
      <c r="BG52" s="72">
        <v>0</v>
      </c>
      <c r="BH52" s="72">
        <v>0</v>
      </c>
      <c r="BI52" s="72">
        <v>0</v>
      </c>
      <c r="BK52" s="81">
        <v>0</v>
      </c>
      <c r="BL52" s="81">
        <v>0</v>
      </c>
      <c r="BM52" s="81">
        <v>0</v>
      </c>
      <c r="BN52" s="81">
        <v>0</v>
      </c>
    </row>
    <row r="53" spans="2:66" outlineLevel="2" x14ac:dyDescent="0.35">
      <c r="B53" s="12" t="s">
        <v>133</v>
      </c>
      <c r="C53" s="72">
        <v>0.47599999999999998</v>
      </c>
      <c r="D53" s="72">
        <v>0.53600000000000003</v>
      </c>
      <c r="E53" s="72">
        <v>0.56499999999999995</v>
      </c>
      <c r="F53" s="72">
        <v>1.4370000000000001</v>
      </c>
      <c r="G53" s="30"/>
      <c r="H53" s="72">
        <v>0.85499999999999998</v>
      </c>
      <c r="I53" s="72">
        <v>0.66800000000000004</v>
      </c>
      <c r="J53" s="72">
        <v>0.58899999999999997</v>
      </c>
      <c r="K53" s="72">
        <v>1.8480000000000001</v>
      </c>
      <c r="M53" s="72">
        <v>1.41</v>
      </c>
      <c r="N53" s="72">
        <v>1.629</v>
      </c>
      <c r="O53" s="76">
        <v>1.377</v>
      </c>
      <c r="P53" s="72">
        <v>3.8650000000000002</v>
      </c>
      <c r="Q53" s="30"/>
      <c r="R53" s="72">
        <v>2.0350000000000001</v>
      </c>
      <c r="S53" s="72">
        <v>1.954</v>
      </c>
      <c r="T53" s="72">
        <v>1.532</v>
      </c>
      <c r="U53" s="72">
        <v>3.016</v>
      </c>
      <c r="W53" s="72">
        <v>2.4060000000000001</v>
      </c>
      <c r="X53" s="72">
        <v>2.6019999999999999</v>
      </c>
      <c r="Y53" s="72">
        <v>2.0760000000000001</v>
      </c>
      <c r="Z53" s="72">
        <v>3.6640000000000001</v>
      </c>
      <c r="AA53" s="30"/>
      <c r="AB53" s="72">
        <v>2.8690000000000002</v>
      </c>
      <c r="AC53" s="72">
        <v>3.2240000000000002</v>
      </c>
      <c r="AD53" s="72">
        <v>2.7050000000000001</v>
      </c>
      <c r="AE53" s="72">
        <v>6.62</v>
      </c>
      <c r="AG53" s="72">
        <v>5.0839999999999996</v>
      </c>
      <c r="AH53" s="72">
        <v>4.9039999999999999</v>
      </c>
      <c r="AI53" s="72">
        <v>5.37</v>
      </c>
      <c r="AJ53" s="72">
        <v>12.128</v>
      </c>
      <c r="AK53" s="30"/>
      <c r="AL53" s="72">
        <v>11.215</v>
      </c>
      <c r="AM53" s="72">
        <v>12.432</v>
      </c>
      <c r="AN53" s="72">
        <v>11.819000000000001</v>
      </c>
      <c r="AO53" s="72">
        <v>18.923999999999999</v>
      </c>
      <c r="AQ53" s="72">
        <v>16.155999999999999</v>
      </c>
      <c r="AR53" s="72">
        <v>18.417000000000002</v>
      </c>
      <c r="AS53" s="72">
        <v>15.693</v>
      </c>
      <c r="AT53" s="72">
        <v>29.337</v>
      </c>
      <c r="AU53" s="30"/>
      <c r="AV53" s="72">
        <v>40.11</v>
      </c>
      <c r="AW53" s="72">
        <v>20.986999999999998</v>
      </c>
      <c r="AX53" s="72">
        <v>17.611000000000001</v>
      </c>
      <c r="AY53" s="72">
        <v>27.835999999999999</v>
      </c>
      <c r="BA53" s="72">
        <v>22.478999999999999</v>
      </c>
      <c r="BB53" s="72">
        <v>23.777000000000001</v>
      </c>
      <c r="BC53" s="72">
        <v>24.827000000000002</v>
      </c>
      <c r="BD53" s="72">
        <v>34.15</v>
      </c>
      <c r="BF53" s="72">
        <v>0</v>
      </c>
      <c r="BG53" s="72">
        <v>51.256</v>
      </c>
      <c r="BH53" s="72">
        <v>53.112000000000002</v>
      </c>
      <c r="BI53" s="72">
        <v>74.268000000000001</v>
      </c>
      <c r="BK53" s="81">
        <v>76.614000000000004</v>
      </c>
      <c r="BL53" s="81">
        <v>56.292999999999999</v>
      </c>
      <c r="BM53" s="81">
        <v>60.100999999999999</v>
      </c>
      <c r="BN53" s="72">
        <v>72.006</v>
      </c>
    </row>
    <row r="54" spans="2:66" outlineLevel="1" x14ac:dyDescent="0.35">
      <c r="B54" s="12"/>
      <c r="BK54" s="174"/>
      <c r="BL54" s="30"/>
      <c r="BN54" s="30"/>
    </row>
    <row r="55" spans="2:66" x14ac:dyDescent="0.35">
      <c r="B55" s="14" t="s">
        <v>139</v>
      </c>
      <c r="C55" s="71">
        <f>C46+C38+C27</f>
        <v>428.66399999999999</v>
      </c>
      <c r="D55" s="71">
        <f t="shared" ref="D55:F55" si="50">D46+D38+D27</f>
        <v>447.30199999999996</v>
      </c>
      <c r="E55" s="71">
        <f t="shared" si="50"/>
        <v>504.61599999999999</v>
      </c>
      <c r="F55" s="71">
        <f t="shared" si="50"/>
        <v>534.19100000000003</v>
      </c>
      <c r="H55" s="71">
        <f>H46+H38+H27</f>
        <v>548.55999999999995</v>
      </c>
      <c r="I55" s="71">
        <f t="shared" ref="I55:K55" si="51">I46+I38+I27</f>
        <v>574.62800000000004</v>
      </c>
      <c r="J55" s="71">
        <f t="shared" si="51"/>
        <v>609.47299999999996</v>
      </c>
      <c r="K55" s="71">
        <f t="shared" si="51"/>
        <v>697.15499999999997</v>
      </c>
      <c r="M55" s="71">
        <f>M46+M38+M27</f>
        <v>736.79899999999998</v>
      </c>
      <c r="N55" s="71">
        <f t="shared" ref="N55:P55" si="52">N46+N38+N27</f>
        <v>843.995</v>
      </c>
      <c r="O55" s="71">
        <f t="shared" si="52"/>
        <v>919.28700000000003</v>
      </c>
      <c r="P55" s="71">
        <f t="shared" si="52"/>
        <v>1426.2080000000001</v>
      </c>
      <c r="R55" s="71">
        <f>R46+R38+R27</f>
        <v>1418.856</v>
      </c>
      <c r="S55" s="71">
        <f t="shared" ref="S55:U55" si="53">S46+S38+S27</f>
        <v>1346.4270000000001</v>
      </c>
      <c r="T55" s="71">
        <f t="shared" si="53"/>
        <v>1301.05</v>
      </c>
      <c r="U55" s="71">
        <f t="shared" si="53"/>
        <v>1361.6030000000001</v>
      </c>
      <c r="W55" s="71">
        <f>W46+W38+W27</f>
        <v>1336.0060000000001</v>
      </c>
      <c r="X55" s="71">
        <f t="shared" ref="X55:Z55" si="54">X46+X38+X27</f>
        <v>1436.316</v>
      </c>
      <c r="Y55" s="71">
        <f t="shared" si="54"/>
        <v>1416.4490000000001</v>
      </c>
      <c r="Z55" s="71">
        <f t="shared" si="54"/>
        <v>1426.3689999999999</v>
      </c>
      <c r="AB55" s="71">
        <f>AB46+AB38+AB27</f>
        <v>1358.049</v>
      </c>
      <c r="AC55" s="71">
        <f t="shared" ref="AC55:AE55" si="55">AC46+AC38+AC27</f>
        <v>1483.9130000000002</v>
      </c>
      <c r="AD55" s="71">
        <f t="shared" si="55"/>
        <v>1481.8389999999999</v>
      </c>
      <c r="AE55" s="71">
        <f t="shared" si="55"/>
        <v>1613.8679999999999</v>
      </c>
      <c r="AG55" s="71">
        <f>AG46+AG38+AG27</f>
        <v>1562.665</v>
      </c>
      <c r="AH55" s="71">
        <f t="shared" ref="AH55:AJ55" si="56">AH46+AH38+AH27</f>
        <v>1735.703</v>
      </c>
      <c r="AI55" s="71">
        <f t="shared" si="56"/>
        <v>1777.9780000000001</v>
      </c>
      <c r="AJ55" s="71">
        <f t="shared" si="56"/>
        <v>1932.2220000000002</v>
      </c>
      <c r="AL55" s="71">
        <f>AL46+AL38+AL27</f>
        <v>2025.7340000000002</v>
      </c>
      <c r="AM55" s="71">
        <f t="shared" ref="AM55:AO55" si="57">AM46+AM38+AM27</f>
        <v>2274.9740000000002</v>
      </c>
      <c r="AN55" s="71">
        <f t="shared" si="57"/>
        <v>2361.6080000000002</v>
      </c>
      <c r="AO55" s="71">
        <f t="shared" si="57"/>
        <v>2491.5700000000002</v>
      </c>
      <c r="AQ55" s="71">
        <f>AQ46+AQ38+AQ27</f>
        <v>2542.723</v>
      </c>
      <c r="AR55" s="71">
        <f t="shared" ref="AR55:AT55" si="58">AR46+AR38+AR27</f>
        <v>2790.7159999999994</v>
      </c>
      <c r="AS55" s="71">
        <f t="shared" si="58"/>
        <v>2846.087</v>
      </c>
      <c r="AT55" s="71">
        <f t="shared" si="58"/>
        <v>2933.7259999999997</v>
      </c>
      <c r="AV55" s="71">
        <f>AV46+AV38+AV27</f>
        <v>3122.4560000000001</v>
      </c>
      <c r="AW55" s="71">
        <f t="shared" ref="AW55:AY55" si="59">AW46+AW38+AW27</f>
        <v>3240.2250000000004</v>
      </c>
      <c r="AX55" s="71">
        <f t="shared" si="59"/>
        <v>3406.5680000000002</v>
      </c>
      <c r="AY55" s="71">
        <f t="shared" si="59"/>
        <v>3565.1690000000003</v>
      </c>
      <c r="BA55" s="71">
        <v>3544.2630000000004</v>
      </c>
      <c r="BB55" s="71">
        <v>3724.9459999999999</v>
      </c>
      <c r="BC55" s="71">
        <v>3752.4480000000003</v>
      </c>
      <c r="BD55" s="71">
        <v>3677.9319999999998</v>
      </c>
      <c r="BF55" s="71">
        <v>3730.4949999999999</v>
      </c>
      <c r="BG55" s="71">
        <v>4032.3560000000007</v>
      </c>
      <c r="BH55" s="71">
        <v>4157.1270000000004</v>
      </c>
      <c r="BI55" s="71">
        <v>4330.8280000000004</v>
      </c>
      <c r="BK55" s="71">
        <v>3677.9319999999998</v>
      </c>
      <c r="BL55" s="71">
        <v>4737.7179999999998</v>
      </c>
      <c r="BM55" s="71">
        <v>5167.8119999999999</v>
      </c>
      <c r="BN55" s="71">
        <v>5380.808</v>
      </c>
    </row>
    <row r="57" spans="2:66" x14ac:dyDescent="0.35"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BA57" s="146"/>
      <c r="BB57" s="146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B1:BO118"/>
  <sheetViews>
    <sheetView showGridLines="0" zoomScaleNormal="100" workbookViewId="0">
      <pane xSplit="2" ySplit="1" topLeftCell="BD2" activePane="bottomRight" state="frozen"/>
      <selection activeCell="A55" sqref="A55"/>
      <selection pane="topRight" activeCell="A55" sqref="A55"/>
      <selection pane="bottomLeft" activeCell="A55" sqref="A55"/>
      <selection pane="bottomRight" activeCell="BO1" sqref="BH1:BO1"/>
    </sheetView>
  </sheetViews>
  <sheetFormatPr defaultRowHeight="14.5" outlineLevelRow="1" outlineLevelCol="1" x14ac:dyDescent="0.35"/>
  <cols>
    <col min="1" max="1" width="3.26953125" customWidth="1"/>
    <col min="2" max="2" width="53.453125" style="117" customWidth="1"/>
    <col min="3" max="6" width="8.81640625" customWidth="1" outlineLevel="1"/>
    <col min="7" max="7" width="3.54296875" customWidth="1"/>
    <col min="8" max="11" width="8.81640625" customWidth="1" outlineLevel="1"/>
    <col min="12" max="12" width="3.54296875" customWidth="1"/>
    <col min="13" max="16" width="8.81640625" customWidth="1" outlineLevel="1"/>
    <col min="17" max="17" width="3.6328125" customWidth="1"/>
    <col min="18" max="21" width="8.81640625" customWidth="1" outlineLevel="1"/>
    <col min="22" max="22" width="4.26953125" customWidth="1"/>
    <col min="23" max="26" width="8.81640625" customWidth="1" outlineLevel="1"/>
    <col min="27" max="27" width="3.7265625" customWidth="1"/>
    <col min="28" max="31" width="8.81640625" customWidth="1" outlineLevel="1"/>
    <col min="32" max="32" width="4.81640625" customWidth="1"/>
    <col min="33" max="36" width="8.81640625" customWidth="1" outlineLevel="1"/>
    <col min="37" max="37" width="4.26953125" customWidth="1"/>
    <col min="38" max="41" width="8.81640625" customWidth="1" outlineLevel="1"/>
    <col min="42" max="42" width="4.90625" customWidth="1"/>
    <col min="43" max="46" width="8.81640625" customWidth="1" outlineLevel="1"/>
    <col min="47" max="47" width="4.26953125" customWidth="1"/>
    <col min="48" max="51" width="8.81640625" customWidth="1" outlineLevel="1"/>
    <col min="52" max="52" width="5.08984375" customWidth="1"/>
    <col min="53" max="56" width="8.81640625" outlineLevel="1"/>
    <col min="57" max="57" width="5.26953125" customWidth="1"/>
    <col min="58" max="61" width="8.81640625" outlineLevel="1"/>
  </cols>
  <sheetData>
    <row r="1" spans="2:67" s="40" customFormat="1" x14ac:dyDescent="0.35">
      <c r="B1" s="34" t="s">
        <v>205</v>
      </c>
      <c r="C1" s="41" t="s">
        <v>35</v>
      </c>
      <c r="D1" s="41" t="s">
        <v>36</v>
      </c>
      <c r="E1" s="41" t="s">
        <v>37</v>
      </c>
      <c r="F1" s="41" t="s">
        <v>38</v>
      </c>
      <c r="G1" s="41"/>
      <c r="H1" s="41" t="s">
        <v>39</v>
      </c>
      <c r="I1" s="41" t="s">
        <v>40</v>
      </c>
      <c r="J1" s="41" t="s">
        <v>41</v>
      </c>
      <c r="K1" s="41" t="s">
        <v>42</v>
      </c>
      <c r="M1" s="41" t="s">
        <v>43</v>
      </c>
      <c r="N1" s="41" t="s">
        <v>44</v>
      </c>
      <c r="O1" s="41" t="s">
        <v>45</v>
      </c>
      <c r="P1" s="41" t="s">
        <v>46</v>
      </c>
      <c r="R1" s="41" t="s">
        <v>47</v>
      </c>
      <c r="S1" s="41" t="s">
        <v>48</v>
      </c>
      <c r="T1" s="41" t="s">
        <v>49</v>
      </c>
      <c r="U1" s="41" t="s">
        <v>50</v>
      </c>
      <c r="W1" s="41" t="s">
        <v>51</v>
      </c>
      <c r="X1" s="41" t="s">
        <v>52</v>
      </c>
      <c r="Y1" s="41" t="s">
        <v>53</v>
      </c>
      <c r="Z1" s="41" t="s">
        <v>54</v>
      </c>
      <c r="AB1" s="41" t="s">
        <v>55</v>
      </c>
      <c r="AC1" s="41" t="s">
        <v>58</v>
      </c>
      <c r="AD1" s="41" t="s">
        <v>59</v>
      </c>
      <c r="AE1" s="41" t="s">
        <v>60</v>
      </c>
      <c r="AG1" s="41" t="s">
        <v>61</v>
      </c>
      <c r="AH1" s="41" t="s">
        <v>56</v>
      </c>
      <c r="AI1" s="41" t="s">
        <v>62</v>
      </c>
      <c r="AJ1" s="41" t="s">
        <v>63</v>
      </c>
      <c r="AL1" s="41" t="s">
        <v>64</v>
      </c>
      <c r="AM1" s="41" t="s">
        <v>65</v>
      </c>
      <c r="AN1" s="41" t="s">
        <v>57</v>
      </c>
      <c r="AO1" s="41" t="s">
        <v>66</v>
      </c>
      <c r="AQ1" s="41" t="s">
        <v>67</v>
      </c>
      <c r="AR1" s="41" t="s">
        <v>68</v>
      </c>
      <c r="AS1" s="41" t="s">
        <v>69</v>
      </c>
      <c r="AT1" s="41" t="s">
        <v>70</v>
      </c>
      <c r="AV1" s="41" t="s">
        <v>71</v>
      </c>
      <c r="AW1" s="103" t="s">
        <v>72</v>
      </c>
      <c r="AX1" s="41" t="s">
        <v>73</v>
      </c>
      <c r="AY1" s="41" t="s">
        <v>74</v>
      </c>
      <c r="BA1" s="103" t="s">
        <v>249</v>
      </c>
      <c r="BB1" s="103" t="s">
        <v>252</v>
      </c>
      <c r="BC1" s="103" t="s">
        <v>253</v>
      </c>
      <c r="BD1" s="103" t="s">
        <v>254</v>
      </c>
      <c r="BE1" s="150"/>
      <c r="BF1" s="103" t="s">
        <v>258</v>
      </c>
      <c r="BG1" s="103" t="s">
        <v>259</v>
      </c>
      <c r="BH1" s="103" t="s">
        <v>263</v>
      </c>
      <c r="BI1" s="103" t="s">
        <v>271</v>
      </c>
      <c r="BJ1" s="150"/>
      <c r="BK1" s="103" t="s">
        <v>274</v>
      </c>
      <c r="BL1" s="103" t="s">
        <v>277</v>
      </c>
      <c r="BM1" s="103" t="s">
        <v>279</v>
      </c>
      <c r="BN1" s="103" t="s">
        <v>283</v>
      </c>
      <c r="BO1" s="150"/>
    </row>
    <row r="2" spans="2:67" x14ac:dyDescent="0.35">
      <c r="B2" s="4" t="s">
        <v>194</v>
      </c>
      <c r="C2" s="4"/>
      <c r="D2" s="4"/>
      <c r="E2" s="4"/>
      <c r="F2" s="4"/>
      <c r="G2" s="1"/>
      <c r="H2" s="4"/>
      <c r="I2" s="4"/>
      <c r="J2" s="4"/>
      <c r="K2" s="4"/>
      <c r="L2" s="1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  <c r="BI2" s="4"/>
      <c r="BK2" s="4"/>
      <c r="BL2" s="4"/>
      <c r="BM2" s="4"/>
      <c r="BN2" s="4"/>
    </row>
    <row r="3" spans="2:67" s="79" customFormat="1" x14ac:dyDescent="0.35">
      <c r="B3" s="77"/>
      <c r="C3" s="77"/>
      <c r="D3" s="77"/>
      <c r="E3" s="77"/>
      <c r="F3" s="77"/>
      <c r="G3" s="78"/>
      <c r="H3" s="77"/>
      <c r="I3" s="77"/>
      <c r="J3" s="77"/>
      <c r="K3" s="77"/>
      <c r="L3" s="78"/>
      <c r="M3" s="77"/>
      <c r="N3" s="77"/>
      <c r="O3" s="77"/>
      <c r="P3" s="77"/>
      <c r="R3" s="77"/>
      <c r="S3" s="77"/>
      <c r="T3" s="77"/>
      <c r="U3" s="77"/>
      <c r="W3" s="77"/>
      <c r="X3" s="77"/>
      <c r="Y3" s="77"/>
      <c r="Z3" s="77"/>
      <c r="AB3" s="77"/>
      <c r="AC3" s="77"/>
      <c r="AD3" s="77"/>
      <c r="AE3" s="77"/>
      <c r="AG3" s="77"/>
      <c r="AH3" s="77"/>
      <c r="AI3" s="77"/>
      <c r="AJ3" s="77"/>
      <c r="AL3" s="77"/>
      <c r="AM3" s="77"/>
      <c r="AN3" s="77"/>
      <c r="AO3" s="77"/>
      <c r="AQ3" s="77"/>
      <c r="AR3" s="77"/>
      <c r="AS3" s="77"/>
      <c r="AT3" s="77"/>
      <c r="AV3" s="77"/>
      <c r="AW3" s="77"/>
      <c r="AX3" s="77"/>
      <c r="AY3" s="77"/>
      <c r="BB3" s="80"/>
      <c r="BN3" s="30"/>
    </row>
    <row r="4" spans="2:67" x14ac:dyDescent="0.35">
      <c r="B4" s="127" t="s">
        <v>141</v>
      </c>
      <c r="D4" s="1"/>
      <c r="BB4" s="29"/>
      <c r="BN4" s="30"/>
    </row>
    <row r="5" spans="2:67" outlineLevel="1" x14ac:dyDescent="0.35">
      <c r="B5" s="130" t="s">
        <v>142</v>
      </c>
      <c r="C5" s="81">
        <v>-14.058999999999999</v>
      </c>
      <c r="D5" s="81">
        <v>5.2879999999999985</v>
      </c>
      <c r="E5" s="81">
        <v>4.9989999999999997</v>
      </c>
      <c r="F5" s="81">
        <v>52.076999999999998</v>
      </c>
      <c r="H5" s="81">
        <v>14.102</v>
      </c>
      <c r="I5" s="81">
        <v>47.200999999999993</v>
      </c>
      <c r="J5" s="81">
        <v>40.064999999999998</v>
      </c>
      <c r="K5" s="81">
        <v>64.463999999999999</v>
      </c>
      <c r="L5" s="30"/>
      <c r="M5" s="81">
        <v>22.402999999999999</v>
      </c>
      <c r="N5" s="81">
        <v>41.313000000000002</v>
      </c>
      <c r="O5" s="81">
        <v>51.165999999999997</v>
      </c>
      <c r="P5" s="81">
        <v>98.342999999999989</v>
      </c>
      <c r="R5" s="81">
        <v>-3.911</v>
      </c>
      <c r="S5" s="81">
        <v>35.412999999999997</v>
      </c>
      <c r="T5" s="81">
        <v>3.5590000000000002</v>
      </c>
      <c r="U5" s="81">
        <v>104.10299999999998</v>
      </c>
      <c r="V5" s="30"/>
      <c r="W5" s="81">
        <v>-0.877</v>
      </c>
      <c r="X5" s="81">
        <v>50.539000000000001</v>
      </c>
      <c r="Y5" s="81">
        <v>19.853999999999999</v>
      </c>
      <c r="Z5" s="81">
        <v>111.30200000000001</v>
      </c>
      <c r="AB5" s="81">
        <v>19.065000000000001</v>
      </c>
      <c r="AC5" s="81">
        <v>80.037999999999997</v>
      </c>
      <c r="AD5" s="81">
        <v>75.277000000000001</v>
      </c>
      <c r="AE5" s="81">
        <v>156.64300000000003</v>
      </c>
      <c r="AF5" s="30"/>
      <c r="AG5" s="81">
        <v>39.877000000000002</v>
      </c>
      <c r="AH5" s="81">
        <v>95.268000000000001</v>
      </c>
      <c r="AI5" s="81">
        <v>111.762</v>
      </c>
      <c r="AJ5" s="81">
        <v>177.22900000000001</v>
      </c>
      <c r="AL5" s="81">
        <v>25.948</v>
      </c>
      <c r="AM5" s="81">
        <v>143.55099999999999</v>
      </c>
      <c r="AN5" s="81">
        <v>133.52699999999999</v>
      </c>
      <c r="AO5" s="81">
        <v>220.84499999999997</v>
      </c>
      <c r="AP5" s="30"/>
      <c r="AQ5" s="81">
        <v>-12.423</v>
      </c>
      <c r="AR5" s="81">
        <v>203.542</v>
      </c>
      <c r="AS5" s="81">
        <v>95.123000000000005</v>
      </c>
      <c r="AT5" s="81">
        <v>173.65299999999996</v>
      </c>
      <c r="AV5" s="81">
        <v>-29.713999999999999</v>
      </c>
      <c r="AW5" s="81">
        <v>158.274</v>
      </c>
      <c r="AX5" s="81">
        <v>92.456000000000003</v>
      </c>
      <c r="AY5" s="81">
        <v>193.352</v>
      </c>
      <c r="BA5" s="69">
        <v>-68.944000000000003</v>
      </c>
      <c r="BB5" s="69">
        <v>88.887</v>
      </c>
      <c r="BC5" s="69">
        <v>-3.246</v>
      </c>
      <c r="BD5" s="69">
        <v>177.381</v>
      </c>
      <c r="BF5" s="69">
        <v>-111.497</v>
      </c>
      <c r="BG5" s="69">
        <v>208.97200000000001</v>
      </c>
      <c r="BH5" s="69">
        <v>114.33499999999999</v>
      </c>
      <c r="BI5" s="81">
        <v>351.86100000000005</v>
      </c>
      <c r="BK5" s="81">
        <v>-103.187</v>
      </c>
      <c r="BL5" s="81">
        <v>296.27999999999997</v>
      </c>
      <c r="BM5" s="81">
        <v>110.001</v>
      </c>
      <c r="BN5" s="81">
        <v>420.58599999999996</v>
      </c>
    </row>
    <row r="6" spans="2:67" outlineLevel="1" x14ac:dyDescent="0.35">
      <c r="B6" s="130" t="s">
        <v>143</v>
      </c>
      <c r="C6" s="81">
        <v>13.73</v>
      </c>
      <c r="D6" s="81">
        <v>10.893999999999998</v>
      </c>
      <c r="E6" s="81">
        <v>4.7080000000000002</v>
      </c>
      <c r="F6" s="81">
        <v>-1.6189999999999998</v>
      </c>
      <c r="H6" s="81">
        <v>-7.72</v>
      </c>
      <c r="I6" s="81">
        <v>3.38</v>
      </c>
      <c r="J6" s="81">
        <v>-4.4829999999999997</v>
      </c>
      <c r="K6" s="81">
        <v>15.962</v>
      </c>
      <c r="L6" s="30"/>
      <c r="M6" s="81">
        <v>-30.696000000000002</v>
      </c>
      <c r="N6" s="81">
        <v>8.3090000000000011</v>
      </c>
      <c r="O6" s="81">
        <v>-44.139000000000003</v>
      </c>
      <c r="P6" s="81">
        <v>48.733999999999995</v>
      </c>
      <c r="R6" s="81">
        <v>-90.5</v>
      </c>
      <c r="S6" s="81">
        <v>94.602999999999994</v>
      </c>
      <c r="T6" s="81">
        <v>103.47799999999999</v>
      </c>
      <c r="U6" s="81">
        <v>71.353999999999999</v>
      </c>
      <c r="V6" s="30"/>
      <c r="W6" s="81">
        <v>-8.1389999999999993</v>
      </c>
      <c r="X6" s="81">
        <v>7.1389999999999993</v>
      </c>
      <c r="Y6" s="81">
        <v>-25.513000000000002</v>
      </c>
      <c r="Z6" s="81">
        <v>43.156999999999996</v>
      </c>
      <c r="AB6" s="81">
        <v>-79.036000000000001</v>
      </c>
      <c r="AC6" s="81">
        <v>51.643000000000001</v>
      </c>
      <c r="AD6" s="81">
        <v>-126.26600000000001</v>
      </c>
      <c r="AE6" s="81">
        <v>76.674999999999997</v>
      </c>
      <c r="AF6" s="30"/>
      <c r="AG6" s="81">
        <v>-52.866999999999997</v>
      </c>
      <c r="AH6" s="81">
        <v>97.245999999999995</v>
      </c>
      <c r="AI6" s="81">
        <v>-102.857</v>
      </c>
      <c r="AJ6" s="81">
        <v>115.648</v>
      </c>
      <c r="AL6" s="81">
        <v>-118.032</v>
      </c>
      <c r="AM6" s="81">
        <v>13.442999999999998</v>
      </c>
      <c r="AN6" s="81">
        <v>-6.6749999999999998</v>
      </c>
      <c r="AO6" s="81">
        <v>96.158999999999992</v>
      </c>
      <c r="AP6" s="30"/>
      <c r="AQ6" s="81">
        <v>-74.381</v>
      </c>
      <c r="AR6" s="81">
        <v>33.466999999999999</v>
      </c>
      <c r="AS6" s="81">
        <v>-43.3</v>
      </c>
      <c r="AT6" s="81">
        <v>117.215</v>
      </c>
      <c r="AV6" s="81">
        <v>-173.32</v>
      </c>
      <c r="AW6" s="81">
        <v>72.929999999999993</v>
      </c>
      <c r="AX6" s="81">
        <v>-131.86699999999999</v>
      </c>
      <c r="AY6" s="81">
        <v>71.777000000000015</v>
      </c>
      <c r="BA6" s="69">
        <v>-133.30000000000001</v>
      </c>
      <c r="BB6" s="69">
        <v>190.72900000000001</v>
      </c>
      <c r="BC6" s="69">
        <v>104.654</v>
      </c>
      <c r="BD6" s="69">
        <v>362.01499999999999</v>
      </c>
      <c r="BF6" s="69">
        <v>18.058</v>
      </c>
      <c r="BG6" s="69">
        <v>233.38300000000001</v>
      </c>
      <c r="BH6" s="69">
        <v>15.005000000000001</v>
      </c>
      <c r="BI6" s="81">
        <v>63.067999999999984</v>
      </c>
      <c r="BK6" s="81">
        <v>154.14500000000001</v>
      </c>
      <c r="BL6" s="81">
        <v>124.01300000000001</v>
      </c>
      <c r="BM6" s="81">
        <v>319.82100000000003</v>
      </c>
      <c r="BN6" s="81">
        <v>-109.64900000000006</v>
      </c>
    </row>
    <row r="7" spans="2:67" outlineLevel="1" x14ac:dyDescent="0.35">
      <c r="B7" s="132" t="s">
        <v>144</v>
      </c>
      <c r="C7" s="81">
        <v>9.5259999999999998</v>
      </c>
      <c r="D7" s="81">
        <v>10.175000000000001</v>
      </c>
      <c r="E7" s="81">
        <v>11.079000000000001</v>
      </c>
      <c r="F7" s="81">
        <v>10.686</v>
      </c>
      <c r="H7" s="81">
        <v>11.462</v>
      </c>
      <c r="I7" s="81">
        <v>12.472000000000001</v>
      </c>
      <c r="J7" s="81">
        <v>12.569000000000001</v>
      </c>
      <c r="K7" s="81">
        <v>13.243000000000002</v>
      </c>
      <c r="L7" s="30"/>
      <c r="M7" s="81">
        <v>14.045</v>
      </c>
      <c r="N7" s="81">
        <v>14.764999999999999</v>
      </c>
      <c r="O7" s="81">
        <v>15.981999999999999</v>
      </c>
      <c r="P7" s="81">
        <v>21.567999999999998</v>
      </c>
      <c r="R7" s="81">
        <v>24.073</v>
      </c>
      <c r="S7" s="81">
        <v>25.400999999999996</v>
      </c>
      <c r="T7" s="81">
        <v>23.088000000000001</v>
      </c>
      <c r="U7" s="81">
        <v>23.569000000000003</v>
      </c>
      <c r="V7" s="30"/>
      <c r="W7" s="81">
        <v>23.077999999999999</v>
      </c>
      <c r="X7" s="81">
        <v>23.952999999999999</v>
      </c>
      <c r="Y7" s="81">
        <v>23.361999999999998</v>
      </c>
      <c r="Z7" s="81">
        <v>25.701999999999998</v>
      </c>
      <c r="AB7" s="81">
        <v>23.539000000000001</v>
      </c>
      <c r="AC7" s="81">
        <v>23.903999999999996</v>
      </c>
      <c r="AD7" s="81">
        <v>22.87</v>
      </c>
      <c r="AE7" s="81">
        <v>25.125999999999991</v>
      </c>
      <c r="AF7" s="30"/>
      <c r="AG7" s="81">
        <v>25.003</v>
      </c>
      <c r="AH7" s="81">
        <v>26.173000000000002</v>
      </c>
      <c r="AI7" s="81">
        <v>28.091999999999999</v>
      </c>
      <c r="AJ7" s="81">
        <v>29.728999999999999</v>
      </c>
      <c r="AL7" s="81">
        <v>32.844999999999999</v>
      </c>
      <c r="AM7" s="81">
        <v>36.204999999999998</v>
      </c>
      <c r="AN7" s="81">
        <v>37.704999999999998</v>
      </c>
      <c r="AO7" s="81">
        <v>41.432999999999993</v>
      </c>
      <c r="AP7" s="30"/>
      <c r="AQ7" s="81">
        <v>43.029000000000003</v>
      </c>
      <c r="AR7" s="81">
        <v>48.420999999999999</v>
      </c>
      <c r="AS7" s="81">
        <v>50.58</v>
      </c>
      <c r="AT7" s="81">
        <v>51.639999999999986</v>
      </c>
      <c r="AV7" s="81">
        <v>50.378999999999998</v>
      </c>
      <c r="AW7" s="81">
        <v>55.678000000000004</v>
      </c>
      <c r="AX7" s="81">
        <v>55.807000000000002</v>
      </c>
      <c r="AY7" s="81">
        <v>61.691000000000003</v>
      </c>
      <c r="BA7" s="69">
        <v>62.942999999999998</v>
      </c>
      <c r="BB7" s="69">
        <v>66.268000000000001</v>
      </c>
      <c r="BC7" s="69">
        <v>68.067999999999998</v>
      </c>
      <c r="BD7" s="69">
        <v>70.102000000000004</v>
      </c>
      <c r="BF7" s="69">
        <v>73.784999999999997</v>
      </c>
      <c r="BG7" s="69">
        <v>73.653000000000006</v>
      </c>
      <c r="BH7" s="69">
        <v>72.459000000000003</v>
      </c>
      <c r="BI7" s="81">
        <v>73.531999999999982</v>
      </c>
      <c r="BK7" s="81">
        <v>84.448999999999998</v>
      </c>
      <c r="BL7" s="81">
        <v>85.649000000000015</v>
      </c>
      <c r="BM7" s="81">
        <v>88.203999999999994</v>
      </c>
      <c r="BN7" s="81">
        <v>90.86099999999999</v>
      </c>
    </row>
    <row r="8" spans="2:67" outlineLevel="1" x14ac:dyDescent="0.35">
      <c r="B8" s="132" t="s">
        <v>145</v>
      </c>
      <c r="C8" s="81">
        <v>1.9E-2</v>
      </c>
      <c r="D8" s="81">
        <v>-9.4E-2</v>
      </c>
      <c r="E8" s="81">
        <v>0.38500000000000001</v>
      </c>
      <c r="F8" s="81">
        <v>1.2389999999999999</v>
      </c>
      <c r="H8" s="81">
        <v>-0.23200000000000001</v>
      </c>
      <c r="I8" s="81">
        <v>0.89100000000000001</v>
      </c>
      <c r="J8" s="81">
        <v>-1.722</v>
      </c>
      <c r="K8" s="81">
        <v>3.49</v>
      </c>
      <c r="L8" s="30"/>
      <c r="M8" s="81">
        <v>1.024</v>
      </c>
      <c r="N8" s="81">
        <v>1.4470000000000001</v>
      </c>
      <c r="O8" s="81">
        <v>-1.8</v>
      </c>
      <c r="P8" s="81">
        <v>-0.13200000000000001</v>
      </c>
      <c r="R8" s="81">
        <v>-1.766</v>
      </c>
      <c r="S8" s="81">
        <v>-3.008</v>
      </c>
      <c r="T8" s="81">
        <v>1.6519999999999999</v>
      </c>
      <c r="U8" s="81">
        <v>1.1189999999999998</v>
      </c>
      <c r="V8" s="30"/>
      <c r="W8" s="81">
        <v>2.57</v>
      </c>
      <c r="X8" s="81">
        <v>-2.0739999999999998</v>
      </c>
      <c r="Y8" s="81">
        <v>-1.7969999999999999</v>
      </c>
      <c r="Z8" s="81">
        <v>0.54099999999999993</v>
      </c>
      <c r="AB8" s="81">
        <v>-0.314</v>
      </c>
      <c r="AC8" s="81">
        <v>-1.2809999999999999</v>
      </c>
      <c r="AD8" s="81">
        <v>-0.159</v>
      </c>
      <c r="AE8" s="81">
        <v>0.34400000000000008</v>
      </c>
      <c r="AF8" s="30"/>
      <c r="AG8" s="81">
        <v>1.548</v>
      </c>
      <c r="AH8" s="81">
        <v>0.73499999999999988</v>
      </c>
      <c r="AI8" s="81">
        <v>1.399</v>
      </c>
      <c r="AJ8" s="81">
        <v>0.48699999999999966</v>
      </c>
      <c r="AL8" s="81">
        <v>-2.1360000000000001</v>
      </c>
      <c r="AM8" s="81">
        <v>6.3660000000000005</v>
      </c>
      <c r="AN8" s="81">
        <v>3.0920000000000001</v>
      </c>
      <c r="AO8" s="81">
        <v>3.2250000000000005</v>
      </c>
      <c r="AP8" s="30"/>
      <c r="AQ8" s="81">
        <v>6.7469999999999999</v>
      </c>
      <c r="AR8" s="81">
        <v>-1.5780000000000003</v>
      </c>
      <c r="AS8" s="81">
        <v>11.991</v>
      </c>
      <c r="AT8" s="81">
        <v>5.68</v>
      </c>
      <c r="AV8" s="81">
        <v>11.984</v>
      </c>
      <c r="AW8" s="81">
        <v>-0.75600000000000023</v>
      </c>
      <c r="AX8" s="81">
        <v>1.7150000000000001</v>
      </c>
      <c r="AY8" s="81">
        <v>-28.335000000000001</v>
      </c>
      <c r="BA8" s="69">
        <v>-3.5049999999999999</v>
      </c>
      <c r="BB8" s="69">
        <v>-2.726</v>
      </c>
      <c r="BC8" s="69">
        <v>4.2999999999999997E-2</v>
      </c>
      <c r="BD8" s="69">
        <v>0.50900000000000001</v>
      </c>
      <c r="BF8" s="69">
        <v>8.3000000000000004E-2</v>
      </c>
      <c r="BG8" s="69">
        <v>-0.93700000000000006</v>
      </c>
      <c r="BH8" s="69">
        <v>5.6159999999999997</v>
      </c>
      <c r="BI8" s="81">
        <v>-4.3479999999999999</v>
      </c>
      <c r="BK8" s="81">
        <v>-8.125</v>
      </c>
      <c r="BL8" s="81">
        <v>-24.972999999999999</v>
      </c>
      <c r="BM8" s="81">
        <v>11.712</v>
      </c>
      <c r="BN8" s="81">
        <v>10.003</v>
      </c>
    </row>
    <row r="9" spans="2:67" outlineLevel="1" x14ac:dyDescent="0.35">
      <c r="B9" s="132" t="s">
        <v>146</v>
      </c>
      <c r="C9" s="81">
        <v>1.371</v>
      </c>
      <c r="D9" s="81">
        <v>0.21300000000000008</v>
      </c>
      <c r="E9" s="81">
        <v>1.4</v>
      </c>
      <c r="F9" s="81">
        <v>1.5720000000000001</v>
      </c>
      <c r="H9" s="81">
        <v>1.0149999999999999</v>
      </c>
      <c r="I9" s="81">
        <v>0.2220000000000002</v>
      </c>
      <c r="J9" s="81">
        <v>0.98</v>
      </c>
      <c r="K9" s="81">
        <v>1.0179999999999998</v>
      </c>
      <c r="L9" s="30"/>
      <c r="M9" s="81">
        <v>1.0229999999999999</v>
      </c>
      <c r="N9" s="81">
        <v>2.6429999999999998</v>
      </c>
      <c r="O9" s="81">
        <v>2.6680000000000001</v>
      </c>
      <c r="P9" s="81">
        <v>5.4850000000000012</v>
      </c>
      <c r="R9" s="81">
        <v>3.2090000000000001</v>
      </c>
      <c r="S9" s="81">
        <v>7.0069999999999997</v>
      </c>
      <c r="T9" s="81">
        <v>5.952</v>
      </c>
      <c r="U9" s="81">
        <v>7.7910000000000004</v>
      </c>
      <c r="V9" s="30"/>
      <c r="W9" s="81">
        <v>5.0599999999999996</v>
      </c>
      <c r="X9" s="81">
        <v>5.2020000000000008</v>
      </c>
      <c r="Y9" s="81">
        <v>4.87</v>
      </c>
      <c r="Z9" s="81">
        <v>9.1399999999999988</v>
      </c>
      <c r="AB9" s="81">
        <v>6.1059999999999999</v>
      </c>
      <c r="AC9" s="81">
        <v>2.6430000000000007</v>
      </c>
      <c r="AD9" s="81">
        <v>8.4290000000000003</v>
      </c>
      <c r="AE9" s="81">
        <v>6.0939999999999976</v>
      </c>
      <c r="AF9" s="30"/>
      <c r="AG9" s="81">
        <v>4.4379999999999997</v>
      </c>
      <c r="AH9" s="81">
        <v>6.0060000000000011</v>
      </c>
      <c r="AI9" s="81">
        <v>2.343</v>
      </c>
      <c r="AJ9" s="81">
        <v>3.0219999999999985</v>
      </c>
      <c r="AL9" s="81">
        <v>1.8839999999999999</v>
      </c>
      <c r="AM9" s="81">
        <v>1.6080000000000001</v>
      </c>
      <c r="AN9" s="81">
        <v>0.99199999999999999</v>
      </c>
      <c r="AO9" s="81">
        <v>5.9580000000000002</v>
      </c>
      <c r="AP9" s="30"/>
      <c r="AQ9" s="81">
        <v>2.91</v>
      </c>
      <c r="AR9" s="81">
        <v>0.22699999999999987</v>
      </c>
      <c r="AS9" s="81">
        <v>5.984</v>
      </c>
      <c r="AT9" s="81">
        <v>4.5489999999999995</v>
      </c>
      <c r="AV9" s="81">
        <v>4.1790000000000003</v>
      </c>
      <c r="AW9" s="81">
        <v>5.0809999999999995</v>
      </c>
      <c r="AX9" s="81">
        <v>3.8439999999999999</v>
      </c>
      <c r="AY9" s="81">
        <v>5.2340000000000018</v>
      </c>
      <c r="BA9" s="69">
        <v>5.68</v>
      </c>
      <c r="BB9" s="69">
        <v>5.8440000000000003</v>
      </c>
      <c r="BC9" s="69">
        <v>5.66</v>
      </c>
      <c r="BD9" s="69">
        <v>5.069</v>
      </c>
      <c r="BF9" s="69">
        <v>3.407</v>
      </c>
      <c r="BG9" s="69">
        <v>3.9740000000000002</v>
      </c>
      <c r="BH9" s="69">
        <v>-8.173</v>
      </c>
      <c r="BI9" s="81">
        <v>9.4649999999999999</v>
      </c>
      <c r="BK9" s="81">
        <v>1.244</v>
      </c>
      <c r="BL9" s="81">
        <v>1.4490000000000001</v>
      </c>
      <c r="BM9" s="81">
        <v>0.26900000000000002</v>
      </c>
      <c r="BN9" s="81">
        <v>1.863</v>
      </c>
    </row>
    <row r="10" spans="2:67" outlineLevel="1" x14ac:dyDescent="0.35">
      <c r="B10" s="132" t="s">
        <v>147</v>
      </c>
      <c r="C10" s="81">
        <v>0.17199999999999999</v>
      </c>
      <c r="D10" s="81">
        <v>9.1000000000000025E-2</v>
      </c>
      <c r="E10" s="81">
        <v>0.115</v>
      </c>
      <c r="F10" s="81">
        <v>0.52700000000000002</v>
      </c>
      <c r="H10" s="81">
        <v>0.115</v>
      </c>
      <c r="I10" s="81">
        <v>0.38900000000000001</v>
      </c>
      <c r="J10" s="81">
        <v>0.16500000000000001</v>
      </c>
      <c r="K10" s="81">
        <v>0.41700000000000004</v>
      </c>
      <c r="L10" s="30"/>
      <c r="M10" s="81">
        <v>0.16200000000000001</v>
      </c>
      <c r="N10" s="81">
        <v>-0.94300000000000006</v>
      </c>
      <c r="O10" s="81">
        <v>1.232</v>
      </c>
      <c r="P10" s="81">
        <v>8.0269999999999992</v>
      </c>
      <c r="R10" s="81">
        <v>0.12</v>
      </c>
      <c r="S10" s="81">
        <v>-2.3890000000000002</v>
      </c>
      <c r="T10" s="81">
        <v>-0.35399999999999998</v>
      </c>
      <c r="U10" s="81">
        <v>4.5620000000000003</v>
      </c>
      <c r="V10" s="30"/>
      <c r="W10" s="81">
        <v>0.224</v>
      </c>
      <c r="X10" s="81">
        <v>-0.88200000000000001</v>
      </c>
      <c r="Y10" s="81">
        <v>-1.2949999999999999</v>
      </c>
      <c r="Z10" s="81">
        <v>-6.6360000000000001</v>
      </c>
      <c r="AB10" s="81">
        <v>-1.032</v>
      </c>
      <c r="AC10" s="81">
        <v>0.48599999999999999</v>
      </c>
      <c r="AD10" s="81">
        <v>-1.919</v>
      </c>
      <c r="AE10" s="81">
        <v>-2.4610000000000003</v>
      </c>
      <c r="AF10" s="30"/>
      <c r="AG10" s="81">
        <v>-0.97799999999999998</v>
      </c>
      <c r="AH10" s="81">
        <v>-2.2949999999999999</v>
      </c>
      <c r="AI10" s="81">
        <v>-0.55300000000000005</v>
      </c>
      <c r="AJ10" s="81">
        <v>1.67</v>
      </c>
      <c r="AL10" s="81">
        <v>-0.98899999999999999</v>
      </c>
      <c r="AM10" s="81">
        <v>-1.4590000000000001</v>
      </c>
      <c r="AN10" s="81">
        <v>0.69199999999999995</v>
      </c>
      <c r="AO10" s="81">
        <v>-3.6360000000000001</v>
      </c>
      <c r="AP10" s="30"/>
      <c r="AQ10" s="81">
        <v>0.20799999999999999</v>
      </c>
      <c r="AR10" s="81">
        <v>-6.1980000000000004</v>
      </c>
      <c r="AS10" s="81">
        <v>-1.234</v>
      </c>
      <c r="AT10" s="81">
        <v>16.175000000000001</v>
      </c>
      <c r="AV10" s="81">
        <v>4.6959999999999997</v>
      </c>
      <c r="AW10" s="81">
        <v>2.3290000000000006</v>
      </c>
      <c r="AX10" s="81">
        <v>1.4470000000000001</v>
      </c>
      <c r="AY10" s="81">
        <v>9.7470000000000017</v>
      </c>
      <c r="BA10" s="69">
        <v>0.59399999999999997</v>
      </c>
      <c r="BB10" s="69">
        <v>2.9470000000000001</v>
      </c>
      <c r="BC10" s="69">
        <v>17.785</v>
      </c>
      <c r="BD10" s="69">
        <v>-0.66500000000000004</v>
      </c>
      <c r="BF10" s="69">
        <v>-3.3780000000000001</v>
      </c>
      <c r="BG10" s="69">
        <v>8.08</v>
      </c>
      <c r="BH10" s="69">
        <v>-1.6619999999999999</v>
      </c>
      <c r="BI10" s="81">
        <v>3.343</v>
      </c>
      <c r="BK10" s="81">
        <v>-4.7300000000000004</v>
      </c>
      <c r="BL10" s="81">
        <v>3.7970000000000006</v>
      </c>
      <c r="BM10" s="81">
        <v>-7.4329999999999998</v>
      </c>
      <c r="BN10" s="81">
        <v>-12.64</v>
      </c>
    </row>
    <row r="11" spans="2:67" outlineLevel="1" x14ac:dyDescent="0.35">
      <c r="B11" s="132" t="s">
        <v>148</v>
      </c>
      <c r="C11" s="81">
        <v>-4.4450000000000003</v>
      </c>
      <c r="D11" s="81">
        <v>-2.7459999999999996</v>
      </c>
      <c r="E11" s="81">
        <v>-2.738</v>
      </c>
      <c r="F11" s="81">
        <v>-3.5879999999999992</v>
      </c>
      <c r="H11" s="81">
        <v>-1.659</v>
      </c>
      <c r="I11" s="81">
        <v>-4.5870000000000006</v>
      </c>
      <c r="J11" s="81">
        <v>-2.6280000000000001</v>
      </c>
      <c r="K11" s="81">
        <v>-3.4249999999999989</v>
      </c>
      <c r="L11" s="30"/>
      <c r="M11" s="81">
        <v>-24.616</v>
      </c>
      <c r="N11" s="81">
        <v>-3.3590000000000018</v>
      </c>
      <c r="O11" s="81">
        <v>-3.613</v>
      </c>
      <c r="P11" s="81">
        <v>-7.5609999999999999</v>
      </c>
      <c r="R11" s="81">
        <v>-32.085000000000001</v>
      </c>
      <c r="S11" s="81">
        <v>-13.680999999999997</v>
      </c>
      <c r="T11" s="81">
        <v>-8.2059999999999995</v>
      </c>
      <c r="U11" s="81">
        <v>-11.181000000000004</v>
      </c>
      <c r="V11" s="30"/>
      <c r="W11" s="81">
        <v>-20.596</v>
      </c>
      <c r="X11" s="81">
        <v>-9.5169999999999995</v>
      </c>
      <c r="Y11" s="81">
        <v>-9.52</v>
      </c>
      <c r="Z11" s="81">
        <v>-12.933999999999997</v>
      </c>
      <c r="AB11" s="81">
        <v>-8.4480000000000004</v>
      </c>
      <c r="AC11" s="81">
        <v>-11.608000000000001</v>
      </c>
      <c r="AD11" s="81">
        <v>-16.783999999999999</v>
      </c>
      <c r="AE11" s="81">
        <v>-15.872999999999998</v>
      </c>
      <c r="AF11" s="30"/>
      <c r="AG11" s="81">
        <v>-20.481000000000002</v>
      </c>
      <c r="AH11" s="81">
        <v>-10.358999999999998</v>
      </c>
      <c r="AI11" s="81">
        <v>-10.500999999999999</v>
      </c>
      <c r="AJ11" s="81">
        <v>-15.086999999999996</v>
      </c>
      <c r="AL11" s="81">
        <v>-36.502000000000002</v>
      </c>
      <c r="AM11" s="81">
        <v>-17.274999999999999</v>
      </c>
      <c r="AN11" s="81">
        <v>-15.396000000000001</v>
      </c>
      <c r="AO11" s="81">
        <v>-23.278999999999996</v>
      </c>
      <c r="AP11" s="30"/>
      <c r="AQ11" s="81">
        <v>-48.457999999999998</v>
      </c>
      <c r="AR11" s="81">
        <v>-19.545000000000002</v>
      </c>
      <c r="AS11" s="81">
        <v>-9.3059999999999992</v>
      </c>
      <c r="AT11" s="81">
        <v>-13.781999999999996</v>
      </c>
      <c r="AV11" s="81">
        <v>-50.454000000000001</v>
      </c>
      <c r="AW11" s="81">
        <v>-22.440000000000005</v>
      </c>
      <c r="AX11" s="81">
        <v>-26.11</v>
      </c>
      <c r="AY11" s="81">
        <v>-28.98299999999999</v>
      </c>
      <c r="BA11" s="69">
        <v>-22.431000000000001</v>
      </c>
      <c r="BB11" s="69">
        <v>-5.19</v>
      </c>
      <c r="BC11" s="69">
        <v>-0.92</v>
      </c>
      <c r="BD11" s="69">
        <v>-30.698</v>
      </c>
      <c r="BF11" s="69">
        <v>-20.501999999999999</v>
      </c>
      <c r="BG11" s="69">
        <v>-24.638000000000002</v>
      </c>
      <c r="BH11" s="69">
        <v>-19.885000000000002</v>
      </c>
      <c r="BI11" s="81">
        <v>-27.36</v>
      </c>
      <c r="BK11" s="81">
        <v>-14.686999999999999</v>
      </c>
      <c r="BL11" s="81">
        <v>-5.6620000000000008</v>
      </c>
      <c r="BM11" s="81">
        <v>-12.305999999999999</v>
      </c>
      <c r="BN11" s="81">
        <v>-9.4510000000000005</v>
      </c>
    </row>
    <row r="12" spans="2:67" outlineLevel="1" x14ac:dyDescent="0.35">
      <c r="B12" s="132" t="s">
        <v>149</v>
      </c>
      <c r="C12" s="81">
        <v>0.16900000000000001</v>
      </c>
      <c r="D12" s="81">
        <v>0.14699999999999999</v>
      </c>
      <c r="E12" s="81">
        <v>-0.27400000000000002</v>
      </c>
      <c r="F12" s="81">
        <v>0.47700000000000004</v>
      </c>
      <c r="H12" s="81">
        <v>1.8939999999999999</v>
      </c>
      <c r="I12" s="81">
        <v>-1.4209999999999998</v>
      </c>
      <c r="J12" s="81">
        <v>0.50600000000000001</v>
      </c>
      <c r="K12" s="81">
        <v>6.9459999999999997</v>
      </c>
      <c r="L12" s="30"/>
      <c r="M12" s="81">
        <v>0.72499999999999998</v>
      </c>
      <c r="N12" s="81">
        <v>-1.7799999999999998</v>
      </c>
      <c r="O12" s="81">
        <v>-0.35</v>
      </c>
      <c r="P12" s="81">
        <v>3.5129999999999999</v>
      </c>
      <c r="R12" s="81">
        <v>-2.4460000000000002</v>
      </c>
      <c r="S12" s="81">
        <v>1.4720000000000002</v>
      </c>
      <c r="T12" s="81">
        <v>-1.6950000000000001</v>
      </c>
      <c r="U12" s="81">
        <v>-8.4999999999999964E-2</v>
      </c>
      <c r="V12" s="30"/>
      <c r="W12" s="81">
        <v>0.46200000000000002</v>
      </c>
      <c r="X12" s="81">
        <v>0.83699999999999997</v>
      </c>
      <c r="Y12" s="81">
        <v>-1.147</v>
      </c>
      <c r="Z12" s="81">
        <v>9.4E-2</v>
      </c>
      <c r="AB12" s="81">
        <v>0.34300000000000003</v>
      </c>
      <c r="AC12" s="81">
        <v>7.5640000000000001</v>
      </c>
      <c r="AD12" s="81">
        <v>-1.5620000000000001</v>
      </c>
      <c r="AE12" s="81">
        <v>6.4189999999999996</v>
      </c>
      <c r="AF12" s="30"/>
      <c r="AG12" s="81">
        <v>-3.8980000000000001</v>
      </c>
      <c r="AH12" s="81">
        <v>3.4630000000000001</v>
      </c>
      <c r="AI12" s="81">
        <v>-2.4449999999999998</v>
      </c>
      <c r="AJ12" s="81">
        <v>7.68</v>
      </c>
      <c r="AL12" s="81">
        <v>-5.7560000000000002</v>
      </c>
      <c r="AM12" s="81">
        <v>1.2949999999999999</v>
      </c>
      <c r="AN12" s="81">
        <v>5.0860000000000003</v>
      </c>
      <c r="AO12" s="81">
        <v>7.2809999999999997</v>
      </c>
      <c r="AP12" s="30"/>
      <c r="AQ12" s="81">
        <v>-4.3739999999999997</v>
      </c>
      <c r="AR12" s="81">
        <v>5.1579999999999995</v>
      </c>
      <c r="AS12" s="81">
        <v>-7.8E-2</v>
      </c>
      <c r="AT12" s="81">
        <v>-1.1379999999999999</v>
      </c>
      <c r="AV12" s="81">
        <v>-0.41199999999999998</v>
      </c>
      <c r="AW12" s="81">
        <v>-3.343</v>
      </c>
      <c r="AX12" s="81">
        <v>-1.4350000000000001</v>
      </c>
      <c r="AY12" s="81">
        <v>3.8590000000000004</v>
      </c>
      <c r="BA12" s="69">
        <v>4.01</v>
      </c>
      <c r="BB12" s="69">
        <v>1.9059999999999999</v>
      </c>
      <c r="BC12" s="69">
        <v>-2.2130000000000001</v>
      </c>
      <c r="BD12" s="69">
        <v>12.757999999999999</v>
      </c>
      <c r="BF12" s="69">
        <v>-8.3640000000000008</v>
      </c>
      <c r="BG12" s="69">
        <v>9.91</v>
      </c>
      <c r="BH12" s="69">
        <v>-1.232</v>
      </c>
      <c r="BI12" s="81">
        <v>21.454999999999998</v>
      </c>
      <c r="BK12" s="81">
        <v>-13.643000000000001</v>
      </c>
      <c r="BL12" s="81">
        <v>32.862000000000002</v>
      </c>
      <c r="BM12" s="81">
        <v>15.930999999999999</v>
      </c>
      <c r="BN12" s="81">
        <v>25.386000000000003</v>
      </c>
    </row>
    <row r="13" spans="2:67" outlineLevel="1" x14ac:dyDescent="0.35">
      <c r="B13" s="132" t="s">
        <v>150</v>
      </c>
      <c r="C13" s="81">
        <v>1.67</v>
      </c>
      <c r="D13" s="81">
        <v>-2.2229999999999999</v>
      </c>
      <c r="E13" s="81">
        <v>-37.622999999999998</v>
      </c>
      <c r="F13" s="81">
        <v>-21.58</v>
      </c>
      <c r="H13" s="81">
        <v>-3.3319999999999999</v>
      </c>
      <c r="I13" s="81">
        <v>-29.356999999999999</v>
      </c>
      <c r="J13" s="81">
        <v>-1.244</v>
      </c>
      <c r="K13" s="81">
        <v>-28.621000000000002</v>
      </c>
      <c r="L13" s="30"/>
      <c r="M13" s="81">
        <v>7.87</v>
      </c>
      <c r="N13" s="81">
        <v>-43.009</v>
      </c>
      <c r="O13" s="81">
        <v>-26.978999999999999</v>
      </c>
      <c r="P13" s="81">
        <v>-59.79</v>
      </c>
      <c r="R13" s="81">
        <v>-17.501999999999999</v>
      </c>
      <c r="S13" s="81">
        <v>70.611999999999995</v>
      </c>
      <c r="T13" s="81">
        <v>39.234999999999999</v>
      </c>
      <c r="U13" s="81">
        <v>34.817999999999998</v>
      </c>
      <c r="V13" s="30"/>
      <c r="W13" s="81">
        <v>-12.946</v>
      </c>
      <c r="X13" s="81">
        <v>-46.687000000000005</v>
      </c>
      <c r="Y13" s="81">
        <v>-39.597999999999999</v>
      </c>
      <c r="Z13" s="81">
        <v>-3.76400000000001</v>
      </c>
      <c r="AB13" s="81">
        <v>7.8639999999999999</v>
      </c>
      <c r="AC13" s="81">
        <v>-86.427000000000007</v>
      </c>
      <c r="AD13" s="81">
        <v>-40.970999999999997</v>
      </c>
      <c r="AE13" s="81">
        <v>-39.654999999999987</v>
      </c>
      <c r="AF13" s="30"/>
      <c r="AG13" s="81">
        <v>12.762</v>
      </c>
      <c r="AH13" s="81">
        <v>-29.175000000000001</v>
      </c>
      <c r="AI13" s="81">
        <v>-54.143000000000001</v>
      </c>
      <c r="AJ13" s="81">
        <v>-1.1479999999999961</v>
      </c>
      <c r="AL13" s="81">
        <v>-53.521999999999998</v>
      </c>
      <c r="AM13" s="81">
        <v>-112.15800000000002</v>
      </c>
      <c r="AN13" s="81">
        <v>-36.634</v>
      </c>
      <c r="AO13" s="81">
        <v>24.088999999999999</v>
      </c>
      <c r="AP13" s="30"/>
      <c r="AQ13" s="81">
        <v>-51.634</v>
      </c>
      <c r="AR13" s="81">
        <v>-108.66699999999999</v>
      </c>
      <c r="AS13" s="81">
        <v>-106.348</v>
      </c>
      <c r="AT13" s="81">
        <v>7.5729999999999791</v>
      </c>
      <c r="AV13" s="81">
        <v>-140.63300000000001</v>
      </c>
      <c r="AW13" s="81">
        <v>-35.391999999999996</v>
      </c>
      <c r="AX13" s="81">
        <v>-202.07499999999999</v>
      </c>
      <c r="AY13" s="81">
        <v>-3.5919999999999845</v>
      </c>
      <c r="BA13" s="69">
        <v>-46.094000000000001</v>
      </c>
      <c r="BB13" s="69">
        <v>-33.896999999999998</v>
      </c>
      <c r="BC13" s="69">
        <v>-5.4420000000000002</v>
      </c>
      <c r="BD13" s="69">
        <v>297.17</v>
      </c>
      <c r="BF13" s="69">
        <v>-89.927000000000007</v>
      </c>
      <c r="BG13" s="69">
        <v>-251.22200000000001</v>
      </c>
      <c r="BH13" s="69">
        <v>-156.87200000000001</v>
      </c>
      <c r="BI13" s="81">
        <v>141.38</v>
      </c>
      <c r="BK13" s="81">
        <v>69.393000000000001</v>
      </c>
      <c r="BL13" s="81">
        <v>-75.343000000000004</v>
      </c>
      <c r="BM13" s="81">
        <v>-119.72</v>
      </c>
      <c r="BN13" s="81">
        <v>-7.4939999999999856</v>
      </c>
    </row>
    <row r="14" spans="2:67" outlineLevel="1" x14ac:dyDescent="0.35">
      <c r="B14" s="132" t="s">
        <v>151</v>
      </c>
      <c r="C14" s="81">
        <v>-8.1709999999999994</v>
      </c>
      <c r="D14" s="81">
        <v>-4.5670000000000002</v>
      </c>
      <c r="E14" s="81">
        <v>-6.6390000000000002</v>
      </c>
      <c r="F14" s="81">
        <v>6.9749999999999996</v>
      </c>
      <c r="H14" s="81">
        <v>-7.335</v>
      </c>
      <c r="I14" s="81">
        <v>5.2869999999999999</v>
      </c>
      <c r="J14" s="81">
        <v>-14.162000000000001</v>
      </c>
      <c r="K14" s="81">
        <v>0.8230000000000004</v>
      </c>
      <c r="L14" s="30"/>
      <c r="M14" s="81">
        <v>-34.835999999999999</v>
      </c>
      <c r="N14" s="81">
        <v>22.851999999999997</v>
      </c>
      <c r="O14" s="81">
        <v>-19.431999999999999</v>
      </c>
      <c r="P14" s="81">
        <v>16.551000000000002</v>
      </c>
      <c r="R14" s="81">
        <v>0.66</v>
      </c>
      <c r="S14" s="81">
        <v>5.4639999999999995</v>
      </c>
      <c r="T14" s="81">
        <v>9.9689999999999994</v>
      </c>
      <c r="U14" s="81">
        <v>1.9759999999999991</v>
      </c>
      <c r="V14" s="30"/>
      <c r="W14" s="81">
        <v>-8.718</v>
      </c>
      <c r="X14" s="81">
        <v>-5.4329999999999998</v>
      </c>
      <c r="Y14" s="81">
        <v>-16.876000000000001</v>
      </c>
      <c r="Z14" s="81">
        <v>3.0760000000000005</v>
      </c>
      <c r="AB14" s="81">
        <v>-12.488</v>
      </c>
      <c r="AC14" s="81">
        <v>4.302999999999999</v>
      </c>
      <c r="AD14" s="81">
        <v>-15.224</v>
      </c>
      <c r="AE14" s="81">
        <v>6.1439999999999984</v>
      </c>
      <c r="AF14" s="30"/>
      <c r="AG14" s="81">
        <v>4.282</v>
      </c>
      <c r="AH14" s="81">
        <v>-16.459</v>
      </c>
      <c r="AI14" s="81">
        <v>-70.397000000000006</v>
      </c>
      <c r="AJ14" s="81">
        <v>-20.259</v>
      </c>
      <c r="AL14" s="81">
        <v>-27.305</v>
      </c>
      <c r="AM14" s="81">
        <v>-12.292000000000002</v>
      </c>
      <c r="AN14" s="81">
        <v>15.288</v>
      </c>
      <c r="AO14" s="81">
        <v>-57.741</v>
      </c>
      <c r="AP14" s="30"/>
      <c r="AQ14" s="81">
        <v>-20.164000000000001</v>
      </c>
      <c r="AR14" s="81">
        <v>52.25</v>
      </c>
      <c r="AS14" s="81">
        <v>27.268000000000001</v>
      </c>
      <c r="AT14" s="81">
        <v>-7.6839999999999975</v>
      </c>
      <c r="AV14" s="81">
        <v>-35.18</v>
      </c>
      <c r="AW14" s="81">
        <v>51.573999999999998</v>
      </c>
      <c r="AX14" s="81">
        <v>-1.262</v>
      </c>
      <c r="AY14" s="81">
        <v>-8.6020000000000003</v>
      </c>
      <c r="BA14" s="69">
        <v>-1.4890000000000001</v>
      </c>
      <c r="BB14" s="69">
        <v>13.285</v>
      </c>
      <c r="BC14" s="69">
        <v>-4.3879999999999999</v>
      </c>
      <c r="BD14" s="69">
        <v>-43.177</v>
      </c>
      <c r="BF14" s="69">
        <v>9.3350000000000009</v>
      </c>
      <c r="BG14" s="69">
        <v>51.905000000000001</v>
      </c>
      <c r="BH14" s="69">
        <v>-42.68</v>
      </c>
      <c r="BI14" s="81">
        <v>-57.213999999999999</v>
      </c>
      <c r="BK14" s="81">
        <v>44.314</v>
      </c>
      <c r="BL14" s="81">
        <v>-2.7610000000000028</v>
      </c>
      <c r="BM14" s="81">
        <v>-25.497</v>
      </c>
      <c r="BN14" s="81">
        <v>-11.928000000000001</v>
      </c>
    </row>
    <row r="15" spans="2:67" ht="26" customHeight="1" outlineLevel="1" x14ac:dyDescent="0.35">
      <c r="B15" s="134" t="s">
        <v>152</v>
      </c>
      <c r="C15" s="81">
        <v>14.214</v>
      </c>
      <c r="D15" s="81">
        <v>9.4410000000000007</v>
      </c>
      <c r="E15" s="81">
        <v>39.673000000000002</v>
      </c>
      <c r="F15" s="81">
        <v>2.6550000000000011</v>
      </c>
      <c r="H15" s="81">
        <v>-7.4960000000000004</v>
      </c>
      <c r="I15" s="81">
        <v>18.163</v>
      </c>
      <c r="J15" s="81">
        <v>2.2410000000000001</v>
      </c>
      <c r="K15" s="81">
        <v>22.658000000000001</v>
      </c>
      <c r="L15" s="30"/>
      <c r="M15" s="81">
        <v>6.907</v>
      </c>
      <c r="N15" s="81">
        <v>16.667999999999999</v>
      </c>
      <c r="O15" s="81">
        <v>-12.449</v>
      </c>
      <c r="P15" s="81">
        <v>58.323</v>
      </c>
      <c r="R15" s="81">
        <v>-70.617999999999995</v>
      </c>
      <c r="S15" s="81">
        <v>12.631999999999998</v>
      </c>
      <c r="T15" s="81">
        <v>34.149000000000001</v>
      </c>
      <c r="U15" s="81">
        <v>6.8889999999999993</v>
      </c>
      <c r="V15" s="30"/>
      <c r="W15" s="81">
        <v>2.282</v>
      </c>
      <c r="X15" s="81">
        <v>40.626000000000005</v>
      </c>
      <c r="Y15" s="81">
        <v>17.21</v>
      </c>
      <c r="Z15" s="81">
        <v>28.243000000000002</v>
      </c>
      <c r="AB15" s="81">
        <v>-92.915999999999997</v>
      </c>
      <c r="AC15" s="81">
        <v>113.553</v>
      </c>
      <c r="AD15" s="81">
        <v>-80.665000000000006</v>
      </c>
      <c r="AE15" s="81">
        <v>91.524000000000001</v>
      </c>
      <c r="AF15" s="30"/>
      <c r="AG15" s="81">
        <v>-76.126999999999995</v>
      </c>
      <c r="AH15" s="81">
        <v>120.98599999999999</v>
      </c>
      <c r="AI15" s="81">
        <v>3.133</v>
      </c>
      <c r="AJ15" s="81">
        <v>104.86500000000001</v>
      </c>
      <c r="AL15" s="81">
        <v>-22.712</v>
      </c>
      <c r="AM15" s="81">
        <v>117.378</v>
      </c>
      <c r="AN15" s="81">
        <v>-25.577999999999999</v>
      </c>
      <c r="AO15" s="81">
        <v>95.485000000000014</v>
      </c>
      <c r="AP15" s="30"/>
      <c r="AQ15" s="81">
        <v>-18.102</v>
      </c>
      <c r="AR15" s="81">
        <v>55.260000000000005</v>
      </c>
      <c r="AS15" s="81">
        <v>-7.7149999999999999</v>
      </c>
      <c r="AT15" s="81">
        <v>50.635000000000005</v>
      </c>
      <c r="AV15" s="81">
        <v>-11.351000000000001</v>
      </c>
      <c r="AW15" s="81">
        <v>52.04</v>
      </c>
      <c r="AX15" s="81">
        <v>44.072000000000003</v>
      </c>
      <c r="AY15" s="81">
        <v>67.051000000000016</v>
      </c>
      <c r="BA15" s="69">
        <v>-126.56399999999999</v>
      </c>
      <c r="BB15" s="69">
        <v>135.96100000000001</v>
      </c>
      <c r="BC15" s="69">
        <v>40.585000000000001</v>
      </c>
      <c r="BD15" s="69">
        <v>29.994</v>
      </c>
      <c r="BF15" s="69">
        <v>54.389000000000003</v>
      </c>
      <c r="BG15" s="69">
        <v>374.57900000000001</v>
      </c>
      <c r="BH15" s="69">
        <v>174.30500000000001</v>
      </c>
      <c r="BI15" s="81">
        <v>-106.71800000000002</v>
      </c>
      <c r="BK15" s="81">
        <v>-1.333</v>
      </c>
      <c r="BL15" s="81">
        <v>83.212000000000003</v>
      </c>
      <c r="BM15" s="81">
        <v>370.24900000000002</v>
      </c>
      <c r="BN15" s="81">
        <v>-197.92099999999999</v>
      </c>
    </row>
    <row r="16" spans="2:67" outlineLevel="1" x14ac:dyDescent="0.35">
      <c r="B16" s="132" t="s">
        <v>153</v>
      </c>
      <c r="C16" s="81">
        <v>-0.63</v>
      </c>
      <c r="D16" s="81">
        <v>0.442</v>
      </c>
      <c r="E16" s="81">
        <v>-0.04</v>
      </c>
      <c r="F16" s="81">
        <v>0.34400000000000003</v>
      </c>
      <c r="H16" s="81">
        <v>-1.827</v>
      </c>
      <c r="I16" s="81">
        <v>1.31</v>
      </c>
      <c r="J16" s="81">
        <v>-0.68899999999999995</v>
      </c>
      <c r="K16" s="81">
        <v>1.0880000000000001</v>
      </c>
      <c r="L16" s="30"/>
      <c r="M16" s="81">
        <v>-0.82299999999999995</v>
      </c>
      <c r="N16" s="81">
        <v>-4.3000000000000038E-2</v>
      </c>
      <c r="O16" s="81">
        <v>-0.372</v>
      </c>
      <c r="P16" s="81">
        <v>1.476</v>
      </c>
      <c r="R16" s="81">
        <v>-1.522</v>
      </c>
      <c r="S16" s="81">
        <v>-2.2309999999999999</v>
      </c>
      <c r="T16" s="81">
        <v>-0.23499999999999999</v>
      </c>
      <c r="U16" s="81">
        <v>1.8290000000000002</v>
      </c>
      <c r="V16" s="30"/>
      <c r="W16" s="81">
        <v>-5.7000000000000002E-2</v>
      </c>
      <c r="X16" s="81">
        <v>-1.4830000000000001</v>
      </c>
      <c r="Y16" s="81">
        <v>1.1639999999999999</v>
      </c>
      <c r="Z16" s="81">
        <v>2.625</v>
      </c>
      <c r="AB16" s="81">
        <v>-1.575</v>
      </c>
      <c r="AC16" s="81">
        <v>-0.32499999999999996</v>
      </c>
      <c r="AD16" s="81">
        <v>-1.399</v>
      </c>
      <c r="AE16" s="81">
        <v>1.776</v>
      </c>
      <c r="AF16" s="30"/>
      <c r="AG16" s="81">
        <v>-1.6739999999999999</v>
      </c>
      <c r="AH16" s="81">
        <v>-0.13100000000000001</v>
      </c>
      <c r="AI16" s="81">
        <v>1.236</v>
      </c>
      <c r="AJ16" s="81">
        <v>4.3949999999999996</v>
      </c>
      <c r="AL16" s="81">
        <v>-2.4300000000000002</v>
      </c>
      <c r="AM16" s="81">
        <v>0.13800000000000034</v>
      </c>
      <c r="AN16" s="81">
        <v>-0.47399999999999998</v>
      </c>
      <c r="AO16" s="81">
        <v>2.7810000000000001</v>
      </c>
      <c r="AP16" s="30"/>
      <c r="AQ16" s="81">
        <v>-2.34</v>
      </c>
      <c r="AR16" s="81">
        <v>1.476</v>
      </c>
      <c r="AS16" s="81">
        <v>-10.664</v>
      </c>
      <c r="AT16" s="81">
        <v>10.391</v>
      </c>
      <c r="AV16" s="81">
        <v>4.0659999999999998</v>
      </c>
      <c r="AW16" s="81">
        <v>-39.085000000000001</v>
      </c>
      <c r="AX16" s="81">
        <v>-3.359</v>
      </c>
      <c r="AY16" s="81">
        <v>-6.9919999999999973</v>
      </c>
      <c r="BA16" s="69">
        <v>-2.851</v>
      </c>
      <c r="BB16" s="69">
        <v>-0.91700000000000004</v>
      </c>
      <c r="BC16" s="69">
        <v>-6.9960000000000004</v>
      </c>
      <c r="BD16" s="69">
        <v>4.1820000000000004</v>
      </c>
      <c r="BF16" s="69">
        <v>5.391</v>
      </c>
      <c r="BG16" s="69">
        <v>2.0209999999999999</v>
      </c>
      <c r="BH16" s="69">
        <v>-4.4290000000000003</v>
      </c>
      <c r="BI16" s="81">
        <v>20.591000000000001</v>
      </c>
      <c r="BK16" s="81">
        <v>-8.5850000000000009</v>
      </c>
      <c r="BL16" s="81">
        <v>11.821000000000002</v>
      </c>
      <c r="BM16" s="81">
        <v>8.2829999999999995</v>
      </c>
      <c r="BN16" s="81">
        <v>-1.5060000000000002</v>
      </c>
    </row>
    <row r="17" spans="2:66" outlineLevel="1" x14ac:dyDescent="0.35">
      <c r="B17" s="132" t="s">
        <v>154</v>
      </c>
      <c r="C17" s="81">
        <v>-0.16500000000000001</v>
      </c>
      <c r="D17" s="81">
        <v>1.5000000000000013E-2</v>
      </c>
      <c r="E17" s="81">
        <v>-0.63</v>
      </c>
      <c r="F17" s="81">
        <v>-0.92599999999999993</v>
      </c>
      <c r="H17" s="81">
        <v>-0.32500000000000001</v>
      </c>
      <c r="I17" s="81">
        <v>1.100000000000001E-2</v>
      </c>
      <c r="J17" s="81">
        <v>-0.499</v>
      </c>
      <c r="K17" s="81">
        <v>-1.675</v>
      </c>
      <c r="L17" s="30"/>
      <c r="M17" s="81">
        <v>-2.177</v>
      </c>
      <c r="N17" s="81">
        <v>-0.93199999999999994</v>
      </c>
      <c r="O17" s="81">
        <v>0.97399999999999998</v>
      </c>
      <c r="P17" s="81">
        <v>1.2739999999999998</v>
      </c>
      <c r="R17" s="81">
        <v>7.3769999999999998</v>
      </c>
      <c r="S17" s="81">
        <v>-6.6760000000000002</v>
      </c>
      <c r="T17" s="81">
        <v>-7.6999999999999999E-2</v>
      </c>
      <c r="U17" s="81">
        <v>6.6999999999999948E-2</v>
      </c>
      <c r="V17" s="30"/>
      <c r="W17" s="81">
        <v>0.502</v>
      </c>
      <c r="X17" s="81">
        <v>2.5970000000000004</v>
      </c>
      <c r="Y17" s="81">
        <v>-1.8859999999999999</v>
      </c>
      <c r="Z17" s="81">
        <v>-2.93</v>
      </c>
      <c r="AB17" s="81">
        <v>-0.115</v>
      </c>
      <c r="AC17" s="81">
        <v>-1.169</v>
      </c>
      <c r="AD17" s="81">
        <v>1.1180000000000001</v>
      </c>
      <c r="AE17" s="81">
        <v>-2.7629999999999999</v>
      </c>
      <c r="AF17" s="30"/>
      <c r="AG17" s="81">
        <v>2.258</v>
      </c>
      <c r="AH17" s="81">
        <v>-1.698</v>
      </c>
      <c r="AI17" s="81">
        <v>-1.0209999999999999</v>
      </c>
      <c r="AJ17" s="81">
        <v>0.29400000000000004</v>
      </c>
      <c r="AL17" s="81">
        <v>-1.409</v>
      </c>
      <c r="AM17" s="81">
        <v>-6.3630000000000004</v>
      </c>
      <c r="AN17" s="81">
        <v>8.5519999999999996</v>
      </c>
      <c r="AO17" s="81">
        <v>0.56299999999999994</v>
      </c>
      <c r="AP17" s="30"/>
      <c r="AQ17" s="81">
        <v>17.797000000000001</v>
      </c>
      <c r="AR17" s="81">
        <v>6.6630000000000003</v>
      </c>
      <c r="AS17" s="81">
        <v>-3.778</v>
      </c>
      <c r="AT17" s="81">
        <v>-6.8239999999999981</v>
      </c>
      <c r="AV17" s="81">
        <v>-10.593999999999999</v>
      </c>
      <c r="AW17" s="81">
        <v>7.2439999999999998</v>
      </c>
      <c r="AX17" s="81">
        <v>-4.5110000000000001</v>
      </c>
      <c r="AY17" s="81">
        <v>0.69899999999999984</v>
      </c>
      <c r="BA17" s="69">
        <v>-3.593</v>
      </c>
      <c r="BB17" s="69">
        <v>7.2480000000000002</v>
      </c>
      <c r="BC17" s="69">
        <v>-7.5279999999999996</v>
      </c>
      <c r="BD17" s="69">
        <v>16.771000000000001</v>
      </c>
      <c r="BF17" s="69">
        <v>-6.1609999999999996</v>
      </c>
      <c r="BG17" s="69">
        <v>-13.942</v>
      </c>
      <c r="BH17" s="69">
        <v>-2.4420000000000002</v>
      </c>
      <c r="BI17" s="81">
        <v>-11.058</v>
      </c>
      <c r="BK17" s="81">
        <v>5.8479999999999999</v>
      </c>
      <c r="BL17" s="81">
        <v>13.962</v>
      </c>
      <c r="BM17" s="81">
        <v>-9.8710000000000004</v>
      </c>
      <c r="BN17" s="81">
        <v>3.1780000000000008</v>
      </c>
    </row>
    <row r="18" spans="2:66" s="1" customFormat="1" ht="17.75" customHeight="1" outlineLevel="1" x14ac:dyDescent="0.35">
      <c r="B18" s="133" t="s">
        <v>155</v>
      </c>
      <c r="C18" s="92">
        <v>-0.32900000000000001</v>
      </c>
      <c r="D18" s="92">
        <v>16.181999999999999</v>
      </c>
      <c r="E18" s="92">
        <v>9.7070000000000007</v>
      </c>
      <c r="F18" s="92">
        <v>50.457999999999998</v>
      </c>
      <c r="H18" s="92">
        <v>6.3819999999999997</v>
      </c>
      <c r="I18" s="92">
        <v>50.581000000000003</v>
      </c>
      <c r="J18" s="92">
        <v>35.582000000000001</v>
      </c>
      <c r="K18" s="92">
        <v>80.426000000000002</v>
      </c>
      <c r="L18" s="68"/>
      <c r="M18" s="92">
        <v>-8.2929999999999993</v>
      </c>
      <c r="N18" s="92">
        <v>49.622</v>
      </c>
      <c r="O18" s="92">
        <v>7.0270000000000001</v>
      </c>
      <c r="P18" s="92">
        <v>147.077</v>
      </c>
      <c r="R18" s="92">
        <v>-94.411000000000001</v>
      </c>
      <c r="S18" s="92">
        <v>130.01599999999999</v>
      </c>
      <c r="T18" s="92">
        <v>107.03700000000001</v>
      </c>
      <c r="U18" s="92">
        <v>175.45699999999999</v>
      </c>
      <c r="V18" s="68"/>
      <c r="W18" s="92">
        <v>-9.016</v>
      </c>
      <c r="X18" s="92">
        <v>57.677999999999997</v>
      </c>
      <c r="Y18" s="92">
        <v>-5.6589999999999998</v>
      </c>
      <c r="Z18" s="92">
        <v>154.459</v>
      </c>
      <c r="AB18" s="92">
        <v>-59.970999999999997</v>
      </c>
      <c r="AC18" s="92">
        <v>131.68099999999998</v>
      </c>
      <c r="AD18" s="92">
        <v>-50.988999999999997</v>
      </c>
      <c r="AE18" s="92">
        <v>233.31799999999998</v>
      </c>
      <c r="AF18" s="68"/>
      <c r="AG18" s="92">
        <v>-12.99</v>
      </c>
      <c r="AH18" s="92">
        <v>192.51400000000001</v>
      </c>
      <c r="AI18" s="92">
        <v>8.9049999999999994</v>
      </c>
      <c r="AJ18" s="92">
        <v>292.87699999999995</v>
      </c>
      <c r="AL18" s="92">
        <v>-92.084000000000003</v>
      </c>
      <c r="AM18" s="92">
        <v>156.994</v>
      </c>
      <c r="AN18" s="92">
        <v>126.852</v>
      </c>
      <c r="AO18" s="92">
        <v>317.00400000000002</v>
      </c>
      <c r="AP18" s="68"/>
      <c r="AQ18" s="92">
        <v>-86.804000000000002</v>
      </c>
      <c r="AR18" s="92">
        <v>237.00900000000001</v>
      </c>
      <c r="AS18" s="92">
        <v>51.823</v>
      </c>
      <c r="AT18" s="92">
        <v>290.86800000000005</v>
      </c>
      <c r="AV18" s="92">
        <v>-203.03399999999999</v>
      </c>
      <c r="AW18" s="92">
        <v>231.20400000000001</v>
      </c>
      <c r="AX18" s="92">
        <v>-39.411000000000001</v>
      </c>
      <c r="AY18" s="92">
        <v>265.12900000000002</v>
      </c>
      <c r="BA18" s="98">
        <v>-202.244</v>
      </c>
      <c r="BB18" s="98">
        <v>279.61599999999999</v>
      </c>
      <c r="BC18" s="98">
        <v>101.408</v>
      </c>
      <c r="BD18" s="98">
        <v>539.39599999999996</v>
      </c>
      <c r="BF18" s="98">
        <v>-93.438999999999993</v>
      </c>
      <c r="BG18" s="98">
        <v>442.35500000000002</v>
      </c>
      <c r="BH18" s="98">
        <v>129.34</v>
      </c>
      <c r="BI18" s="92">
        <v>414.92899999999997</v>
      </c>
      <c r="BK18" s="175">
        <v>50.957999999999998</v>
      </c>
      <c r="BL18" s="175">
        <v>420.29300000000001</v>
      </c>
      <c r="BM18" s="175">
        <v>429.822</v>
      </c>
      <c r="BN18" s="175">
        <v>310.93700000000001</v>
      </c>
    </row>
    <row r="19" spans="2:66" ht="17.399999999999999" customHeight="1" x14ac:dyDescent="0.35">
      <c r="B19" s="129" t="s">
        <v>156</v>
      </c>
      <c r="C19" s="81"/>
      <c r="D19" s="81"/>
      <c r="E19" s="30"/>
      <c r="F19" s="30"/>
      <c r="H19" s="81"/>
      <c r="I19" s="81"/>
      <c r="J19" s="30"/>
      <c r="K19" s="81"/>
      <c r="L19" s="30"/>
      <c r="M19" s="81"/>
      <c r="N19" s="81"/>
      <c r="O19" s="30"/>
      <c r="P19" s="81"/>
      <c r="R19" s="81"/>
      <c r="S19" s="81"/>
      <c r="T19" s="30"/>
      <c r="U19" s="81"/>
      <c r="V19" s="30"/>
      <c r="W19" s="81"/>
      <c r="X19" s="81"/>
      <c r="Y19" s="30"/>
      <c r="Z19" s="81"/>
      <c r="AB19" s="81"/>
      <c r="AC19" s="81"/>
      <c r="AD19" s="30"/>
      <c r="AE19" s="81"/>
      <c r="AF19" s="30"/>
      <c r="AG19" s="81"/>
      <c r="AH19" s="81"/>
      <c r="AI19" s="30"/>
      <c r="AJ19" s="81"/>
      <c r="AL19" s="81"/>
      <c r="AM19" s="81"/>
      <c r="AN19" s="30"/>
      <c r="AO19" s="81"/>
      <c r="AP19" s="30"/>
      <c r="AQ19" s="81"/>
      <c r="AR19" s="81"/>
      <c r="AS19" s="30"/>
      <c r="AT19" s="81"/>
      <c r="AV19" s="81"/>
      <c r="AW19" s="81"/>
      <c r="BH19" s="69"/>
      <c r="BN19" s="30"/>
    </row>
    <row r="20" spans="2:66" ht="11.4" customHeight="1" outlineLevel="1" x14ac:dyDescent="0.35">
      <c r="B20" s="130" t="s">
        <v>157</v>
      </c>
      <c r="C20" s="81">
        <v>0.121</v>
      </c>
      <c r="D20" s="81">
        <v>1.3819999999999999</v>
      </c>
      <c r="E20" s="81">
        <v>0.38700000000000001</v>
      </c>
      <c r="F20" s="81">
        <v>1.8000000000000016E-2</v>
      </c>
      <c r="H20" s="81">
        <v>0.89700000000000002</v>
      </c>
      <c r="I20" s="81">
        <v>0.22899999999999987</v>
      </c>
      <c r="J20" s="81">
        <v>1.097</v>
      </c>
      <c r="K20" s="81">
        <v>0.29000000000000004</v>
      </c>
      <c r="L20" s="30"/>
      <c r="M20" s="81">
        <v>1.3440000000000001</v>
      </c>
      <c r="N20" s="81">
        <v>0.30499999999999994</v>
      </c>
      <c r="O20" s="81">
        <v>1.512</v>
      </c>
      <c r="P20" s="81">
        <v>4.2219999999999995</v>
      </c>
      <c r="R20" s="81">
        <v>1.1319999999999999</v>
      </c>
      <c r="S20" s="81">
        <v>2.9110000000000005</v>
      </c>
      <c r="T20" s="81">
        <v>10.411</v>
      </c>
      <c r="U20" s="81">
        <v>10.745999999999999</v>
      </c>
      <c r="V20" s="30"/>
      <c r="W20" s="81">
        <v>5.1050000000000004</v>
      </c>
      <c r="X20" s="81">
        <v>8.7329999999999988</v>
      </c>
      <c r="Y20" s="81">
        <v>5.6779999999999999</v>
      </c>
      <c r="Z20" s="81">
        <v>42.301000000000002</v>
      </c>
      <c r="AB20" s="81">
        <v>24.015000000000001</v>
      </c>
      <c r="AC20" s="81">
        <v>2.0159999999999982</v>
      </c>
      <c r="AD20" s="81">
        <v>50.648000000000003</v>
      </c>
      <c r="AE20" s="81">
        <v>18.158999999999992</v>
      </c>
      <c r="AF20" s="30"/>
      <c r="AG20" s="81">
        <v>9.0410000000000004</v>
      </c>
      <c r="AH20" s="81">
        <v>5.6489999999999991</v>
      </c>
      <c r="AI20" s="81">
        <v>8.0739999999999998</v>
      </c>
      <c r="AJ20" s="81">
        <v>7.995000000000001</v>
      </c>
      <c r="AL20" s="81">
        <v>9.0839999999999996</v>
      </c>
      <c r="AM20" s="81">
        <v>16.712</v>
      </c>
      <c r="AN20" s="81">
        <v>7.4039999999999999</v>
      </c>
      <c r="AO20" s="81">
        <v>15.352999999999994</v>
      </c>
      <c r="AP20" s="30"/>
      <c r="AQ20" s="81">
        <v>14.532</v>
      </c>
      <c r="AR20" s="81">
        <v>23.812000000000001</v>
      </c>
      <c r="AS20" s="81">
        <v>12.590999999999999</v>
      </c>
      <c r="AT20" s="81">
        <v>36.822999999999993</v>
      </c>
      <c r="AV20" s="81">
        <v>8.2210000000000001</v>
      </c>
      <c r="AW20" s="81">
        <v>30.575999999999997</v>
      </c>
      <c r="AX20" s="81">
        <v>8.8520000000000003</v>
      </c>
      <c r="AY20" s="69">
        <v>27.703999999999994</v>
      </c>
      <c r="BA20" s="69">
        <v>18.483000000000001</v>
      </c>
      <c r="BB20" s="69">
        <v>8.0359999999999996</v>
      </c>
      <c r="BC20" s="69">
        <v>18.919</v>
      </c>
      <c r="BD20" s="69">
        <v>45.091999999999999</v>
      </c>
      <c r="BF20" s="69">
        <v>5.867</v>
      </c>
      <c r="BG20" s="81">
        <v>8.6690000000000005</v>
      </c>
      <c r="BH20" s="69">
        <v>14.781000000000001</v>
      </c>
      <c r="BI20" s="81">
        <v>28.395000000000003</v>
      </c>
      <c r="BK20" s="81">
        <v>129.672</v>
      </c>
      <c r="BL20" s="69">
        <v>119.09299999999999</v>
      </c>
      <c r="BM20" s="69">
        <v>168.65600000000001</v>
      </c>
      <c r="BN20" s="81">
        <v>217.08499999999998</v>
      </c>
    </row>
    <row r="21" spans="2:66" ht="12.9" customHeight="1" outlineLevel="1" x14ac:dyDescent="0.35">
      <c r="B21" s="134" t="s">
        <v>158</v>
      </c>
      <c r="C21" s="81">
        <v>9.9000000000000005E-2</v>
      </c>
      <c r="D21" s="81">
        <v>0.14899999999999999</v>
      </c>
      <c r="E21" s="81">
        <v>0.35099999999999998</v>
      </c>
      <c r="F21" s="81">
        <v>5.0000000000000044E-2</v>
      </c>
      <c r="H21" s="81">
        <v>0.84599999999999997</v>
      </c>
      <c r="I21" s="81">
        <v>0.13500000000000001</v>
      </c>
      <c r="J21" s="81">
        <v>7.6999999999999999E-2</v>
      </c>
      <c r="K21" s="81">
        <v>6.899999999999995E-2</v>
      </c>
      <c r="L21" s="30"/>
      <c r="M21" s="81">
        <v>1.232</v>
      </c>
      <c r="N21" s="81">
        <v>0.17900000000000005</v>
      </c>
      <c r="O21" s="81">
        <v>0.17899999999999999</v>
      </c>
      <c r="P21" s="81">
        <v>2.3650000000000002</v>
      </c>
      <c r="R21" s="81">
        <v>1.022</v>
      </c>
      <c r="S21" s="81">
        <v>2.7149999999999999</v>
      </c>
      <c r="T21" s="81">
        <v>9.1809999999999992</v>
      </c>
      <c r="U21" s="81">
        <v>10.667000000000002</v>
      </c>
      <c r="V21" s="30"/>
      <c r="W21" s="81">
        <v>4.734</v>
      </c>
      <c r="X21" s="81">
        <v>8.4260000000000002</v>
      </c>
      <c r="Y21" s="81">
        <v>4.49</v>
      </c>
      <c r="Z21" s="81">
        <v>16.619</v>
      </c>
      <c r="AB21" s="81">
        <v>6.7210000000000001</v>
      </c>
      <c r="AC21" s="81">
        <v>1.9450000000000003</v>
      </c>
      <c r="AD21" s="81">
        <v>4.9690000000000003</v>
      </c>
      <c r="AE21" s="81">
        <v>7.1440000000000001</v>
      </c>
      <c r="AF21" s="30"/>
      <c r="AG21" s="81">
        <v>8.9920000000000009</v>
      </c>
      <c r="AH21" s="81">
        <v>5.4989999999999988</v>
      </c>
      <c r="AI21" s="81">
        <v>4.665</v>
      </c>
      <c r="AJ21" s="81">
        <v>7.5280000000000022</v>
      </c>
      <c r="AL21" s="81">
        <v>5.0990000000000002</v>
      </c>
      <c r="AM21" s="81">
        <v>16.492000000000001</v>
      </c>
      <c r="AN21" s="81">
        <v>6.774</v>
      </c>
      <c r="AO21" s="81">
        <v>14.779</v>
      </c>
      <c r="AP21" s="30"/>
      <c r="AQ21" s="81">
        <v>14.474</v>
      </c>
      <c r="AR21" s="81">
        <v>15.314</v>
      </c>
      <c r="AS21" s="81">
        <v>10.746</v>
      </c>
      <c r="AT21" s="81">
        <v>35.35</v>
      </c>
      <c r="AV21" s="81">
        <v>8.1809999999999992</v>
      </c>
      <c r="AW21" s="81">
        <v>30.506</v>
      </c>
      <c r="AX21" s="81">
        <v>8.016</v>
      </c>
      <c r="AY21" s="69">
        <v>27.655000000000001</v>
      </c>
      <c r="BA21" s="69">
        <v>18.437999999999999</v>
      </c>
      <c r="BB21" s="69">
        <v>7.8140000000000001</v>
      </c>
      <c r="BC21" s="69">
        <v>18.95</v>
      </c>
      <c r="BD21" s="69">
        <v>45.052999999999997</v>
      </c>
      <c r="BF21" s="69">
        <v>5.8170000000000002</v>
      </c>
      <c r="BG21" s="81">
        <v>8.5069999999999997</v>
      </c>
      <c r="BH21" s="69">
        <v>14.744999999999999</v>
      </c>
      <c r="BI21" s="81">
        <v>28.373000000000001</v>
      </c>
      <c r="BK21" s="81">
        <v>24.25</v>
      </c>
      <c r="BL21" s="69">
        <v>24.073999999999998</v>
      </c>
      <c r="BM21" s="69">
        <v>18.54</v>
      </c>
      <c r="BN21" s="81">
        <v>79.573999999999984</v>
      </c>
    </row>
    <row r="22" spans="2:66" outlineLevel="1" x14ac:dyDescent="0.35">
      <c r="B22" s="132" t="s">
        <v>159</v>
      </c>
      <c r="C22" s="81">
        <v>2.1999999999999999E-2</v>
      </c>
      <c r="D22" s="81">
        <v>1.159</v>
      </c>
      <c r="E22" s="81">
        <v>3.5999999999999997E-2</v>
      </c>
      <c r="F22" s="81">
        <v>4.1999999999999815E-2</v>
      </c>
      <c r="H22" s="81">
        <v>5.0999999999999997E-2</v>
      </c>
      <c r="I22" s="81">
        <v>9.4E-2</v>
      </c>
      <c r="J22" s="81">
        <v>1.02</v>
      </c>
      <c r="K22" s="81">
        <v>0.22099999999999986</v>
      </c>
      <c r="L22" s="30"/>
      <c r="M22" s="81">
        <v>0.112</v>
      </c>
      <c r="N22" s="81">
        <v>0.126</v>
      </c>
      <c r="O22" s="81">
        <v>1.333</v>
      </c>
      <c r="P22" s="81">
        <v>1.857</v>
      </c>
      <c r="R22" s="81">
        <v>0.11</v>
      </c>
      <c r="S22" s="81">
        <v>0.19600000000000001</v>
      </c>
      <c r="T22" s="81">
        <v>1.23</v>
      </c>
      <c r="U22" s="81">
        <v>7.8999999999999959E-2</v>
      </c>
      <c r="V22" s="30"/>
      <c r="W22" s="81">
        <v>0.371</v>
      </c>
      <c r="X22" s="81">
        <v>0.30700000000000005</v>
      </c>
      <c r="Y22" s="81">
        <v>1.1879999999999999</v>
      </c>
      <c r="Z22" s="81">
        <v>0.68199999999999994</v>
      </c>
      <c r="AB22" s="81">
        <v>17.294</v>
      </c>
      <c r="AC22" s="81">
        <v>7.0999999999997954E-2</v>
      </c>
      <c r="AD22" s="81">
        <v>4.2999999999999997E-2</v>
      </c>
      <c r="AE22" s="81">
        <v>1.5529999999999973</v>
      </c>
      <c r="AF22" s="30"/>
      <c r="AG22" s="81">
        <v>4.9000000000000002E-2</v>
      </c>
      <c r="AH22" s="81">
        <v>0.15000000000000002</v>
      </c>
      <c r="AI22" s="81">
        <v>3.4089999999999998</v>
      </c>
      <c r="AJ22" s="81">
        <v>0.46700000000000008</v>
      </c>
      <c r="AL22" s="81">
        <v>3.9849999999999999</v>
      </c>
      <c r="AM22" s="81">
        <v>0.2200000000000002</v>
      </c>
      <c r="AN22" s="81">
        <v>0.63</v>
      </c>
      <c r="AO22" s="81">
        <v>0.57399999999999984</v>
      </c>
      <c r="AP22" s="30"/>
      <c r="AQ22" s="81">
        <v>5.8000000000000003E-2</v>
      </c>
      <c r="AR22" s="81">
        <v>3.4620000000000002</v>
      </c>
      <c r="AS22" s="81">
        <v>1.845</v>
      </c>
      <c r="AT22" s="81">
        <v>1.4729999999999999</v>
      </c>
      <c r="AV22" s="81">
        <v>0.04</v>
      </c>
      <c r="AW22" s="81">
        <v>7.0000000000000007E-2</v>
      </c>
      <c r="AX22" s="81">
        <v>0.83599999999999997</v>
      </c>
      <c r="AY22" s="69">
        <v>4.9000000000000044E-2</v>
      </c>
      <c r="BA22" s="69">
        <v>4.4999999999999998E-2</v>
      </c>
      <c r="BB22" s="69">
        <v>0.222</v>
      </c>
      <c r="BC22" s="69">
        <v>-3.1E-2</v>
      </c>
      <c r="BD22" s="69">
        <v>3.9E-2</v>
      </c>
      <c r="BF22" s="69">
        <v>2.5999999999999999E-2</v>
      </c>
      <c r="BG22" s="81">
        <v>0.186</v>
      </c>
      <c r="BH22" s="69">
        <v>3.2000000000000001E-2</v>
      </c>
      <c r="BI22" s="81">
        <v>2.200000000000002E-2</v>
      </c>
      <c r="BK22" s="81">
        <v>0.42199999999999999</v>
      </c>
      <c r="BL22" s="69">
        <v>1.9000000000000017E-2</v>
      </c>
      <c r="BM22" s="69">
        <v>0.11600000000000001</v>
      </c>
      <c r="BN22" s="81">
        <v>2.4470000000000001</v>
      </c>
    </row>
    <row r="23" spans="2:66" outlineLevel="1" x14ac:dyDescent="0.35">
      <c r="B23" s="135" t="s">
        <v>160</v>
      </c>
      <c r="C23" s="81">
        <v>0</v>
      </c>
      <c r="D23" s="81">
        <v>1.137</v>
      </c>
      <c r="E23" s="81">
        <v>0</v>
      </c>
      <c r="F23" s="81">
        <v>0</v>
      </c>
      <c r="H23" s="81">
        <v>0</v>
      </c>
      <c r="I23" s="81">
        <v>0</v>
      </c>
      <c r="J23" s="81">
        <v>0.92200000000000004</v>
      </c>
      <c r="K23" s="81">
        <v>0</v>
      </c>
      <c r="L23" s="30"/>
      <c r="M23" s="81">
        <v>0</v>
      </c>
      <c r="N23" s="81">
        <v>0</v>
      </c>
      <c r="O23" s="81">
        <v>1.2390000000000001</v>
      </c>
      <c r="P23" s="81">
        <v>0</v>
      </c>
      <c r="R23" s="81">
        <v>0</v>
      </c>
      <c r="S23" s="81">
        <v>0</v>
      </c>
      <c r="T23" s="81">
        <v>1.0740000000000001</v>
      </c>
      <c r="U23" s="81">
        <v>0</v>
      </c>
      <c r="V23" s="30"/>
      <c r="W23" s="81">
        <v>0.308</v>
      </c>
      <c r="X23" s="81">
        <v>0.24100000000000005</v>
      </c>
      <c r="Y23" s="81">
        <v>0</v>
      </c>
      <c r="Z23" s="81">
        <v>0.56399999999999995</v>
      </c>
      <c r="AB23" s="81">
        <v>0.64300000000000002</v>
      </c>
      <c r="AC23" s="81">
        <v>0</v>
      </c>
      <c r="AD23" s="81">
        <v>0</v>
      </c>
      <c r="AE23" s="81">
        <v>0.17199999999999993</v>
      </c>
      <c r="AF23" s="30"/>
      <c r="AG23" s="81">
        <v>0</v>
      </c>
      <c r="AH23" s="81">
        <v>0</v>
      </c>
      <c r="AI23" s="81">
        <v>0.193</v>
      </c>
      <c r="AJ23" s="81">
        <v>5.2999999999999992E-2</v>
      </c>
      <c r="AL23" s="81">
        <v>8.7999999999999995E-2</v>
      </c>
      <c r="AM23" s="81">
        <v>0</v>
      </c>
      <c r="AN23" s="81">
        <v>0.19</v>
      </c>
      <c r="AO23" s="81">
        <v>0</v>
      </c>
      <c r="AP23" s="30"/>
      <c r="AQ23" s="81">
        <v>0</v>
      </c>
      <c r="AR23" s="81">
        <v>0</v>
      </c>
      <c r="AS23" s="81">
        <v>0.20399999999999999</v>
      </c>
      <c r="AT23" s="81">
        <v>1.0000000000000009E-2</v>
      </c>
      <c r="AV23" s="81">
        <v>0</v>
      </c>
      <c r="AW23" s="81">
        <v>0</v>
      </c>
      <c r="AX23" s="81">
        <v>0.182</v>
      </c>
      <c r="AY23" s="69">
        <v>0</v>
      </c>
      <c r="BA23" s="69">
        <v>0</v>
      </c>
      <c r="BB23" s="69">
        <v>0.182</v>
      </c>
      <c r="BC23" s="69">
        <v>-5.1999999999999998E-2</v>
      </c>
      <c r="BD23" s="69">
        <v>0</v>
      </c>
      <c r="BF23" s="69">
        <v>0</v>
      </c>
      <c r="BG23" s="81">
        <v>0.16500000000000001</v>
      </c>
      <c r="BH23" s="69">
        <v>0</v>
      </c>
      <c r="BI23" s="81">
        <v>0</v>
      </c>
      <c r="BK23" s="81">
        <v>0</v>
      </c>
      <c r="BL23" s="69">
        <v>0</v>
      </c>
      <c r="BM23" s="69">
        <v>9.6000000000000002E-2</v>
      </c>
      <c r="BN23" s="81">
        <v>0</v>
      </c>
    </row>
    <row r="24" spans="2:66" outlineLevel="1" x14ac:dyDescent="0.35">
      <c r="B24" s="138" t="s">
        <v>246</v>
      </c>
      <c r="C24" s="81">
        <v>0</v>
      </c>
      <c r="D24" s="81">
        <v>1.137</v>
      </c>
      <c r="E24" s="81">
        <v>0</v>
      </c>
      <c r="F24" s="81">
        <v>0</v>
      </c>
      <c r="H24" s="81">
        <v>0</v>
      </c>
      <c r="I24" s="81">
        <v>0</v>
      </c>
      <c r="J24" s="81">
        <v>0.92200000000000004</v>
      </c>
      <c r="K24" s="81">
        <v>0</v>
      </c>
      <c r="L24" s="30"/>
      <c r="M24" s="81">
        <v>0</v>
      </c>
      <c r="N24" s="81">
        <v>0</v>
      </c>
      <c r="O24" s="81">
        <v>1.2390000000000001</v>
      </c>
      <c r="P24" s="81">
        <v>0</v>
      </c>
      <c r="R24" s="81">
        <v>0</v>
      </c>
      <c r="S24" s="81">
        <v>0</v>
      </c>
      <c r="T24" s="81">
        <v>1.0740000000000001</v>
      </c>
      <c r="U24" s="81">
        <v>0</v>
      </c>
      <c r="V24" s="30"/>
      <c r="W24" s="81">
        <v>0.308</v>
      </c>
      <c r="X24" s="81">
        <v>0.24100000000000005</v>
      </c>
      <c r="Y24" s="81">
        <v>0</v>
      </c>
      <c r="Z24" s="81">
        <v>0</v>
      </c>
      <c r="AB24" s="81">
        <v>0</v>
      </c>
      <c r="AC24" s="81">
        <v>0</v>
      </c>
      <c r="AD24" s="81">
        <v>0</v>
      </c>
      <c r="AE24" s="81">
        <v>0</v>
      </c>
      <c r="AF24" s="30"/>
      <c r="AG24" s="81">
        <v>0</v>
      </c>
      <c r="AH24" s="81">
        <v>0</v>
      </c>
      <c r="AI24" s="81">
        <v>0</v>
      </c>
      <c r="AJ24" s="81">
        <v>0</v>
      </c>
      <c r="AL24" s="81">
        <v>0</v>
      </c>
      <c r="AM24" s="81">
        <v>0</v>
      </c>
      <c r="AN24" s="81">
        <v>0</v>
      </c>
      <c r="AO24" s="81">
        <v>0</v>
      </c>
      <c r="AP24" s="30"/>
      <c r="AQ24" s="81">
        <v>0</v>
      </c>
      <c r="AR24" s="81">
        <v>0</v>
      </c>
      <c r="AS24" s="81">
        <v>0</v>
      </c>
      <c r="AT24" s="81">
        <v>1.0000000000000009E-2</v>
      </c>
      <c r="AV24" s="81">
        <v>0</v>
      </c>
      <c r="AW24" s="81">
        <v>0</v>
      </c>
      <c r="AX24" s="81">
        <v>0</v>
      </c>
      <c r="AY24" s="69">
        <v>0</v>
      </c>
      <c r="BA24" s="69">
        <v>0</v>
      </c>
      <c r="BB24" s="69">
        <v>0</v>
      </c>
      <c r="BC24" s="69">
        <v>0</v>
      </c>
      <c r="BD24" s="69">
        <v>0</v>
      </c>
      <c r="BF24" s="69">
        <v>0</v>
      </c>
      <c r="BG24" s="81">
        <v>0</v>
      </c>
      <c r="BH24" s="69">
        <v>0</v>
      </c>
      <c r="BI24" s="81">
        <v>0</v>
      </c>
      <c r="BK24" s="81">
        <v>0</v>
      </c>
      <c r="BL24" s="69">
        <v>0</v>
      </c>
      <c r="BM24" s="69">
        <v>9.6000000000000002E-2</v>
      </c>
      <c r="BN24" s="81">
        <v>0</v>
      </c>
    </row>
    <row r="25" spans="2:66" outlineLevel="1" x14ac:dyDescent="0.35">
      <c r="B25" s="136" t="s">
        <v>161</v>
      </c>
      <c r="C25" s="81">
        <v>0</v>
      </c>
      <c r="D25" s="81">
        <v>0</v>
      </c>
      <c r="E25" s="81">
        <v>3.5999999999999997E-2</v>
      </c>
      <c r="F25" s="81">
        <v>0</v>
      </c>
      <c r="H25" s="81">
        <v>0</v>
      </c>
      <c r="I25" s="81">
        <v>0</v>
      </c>
      <c r="J25" s="81">
        <v>9.8000000000000004E-2</v>
      </c>
      <c r="K25" s="81">
        <v>0</v>
      </c>
      <c r="L25" s="30"/>
      <c r="M25" s="81">
        <v>0</v>
      </c>
      <c r="N25" s="81">
        <v>0</v>
      </c>
      <c r="O25" s="81">
        <v>9.4E-2</v>
      </c>
      <c r="P25" s="81">
        <v>0</v>
      </c>
      <c r="R25" s="81">
        <v>0</v>
      </c>
      <c r="S25" s="81">
        <v>0</v>
      </c>
      <c r="T25" s="81">
        <v>0.156</v>
      </c>
      <c r="U25" s="81">
        <v>0</v>
      </c>
      <c r="V25" s="30"/>
      <c r="W25" s="81">
        <v>0</v>
      </c>
      <c r="X25" s="81">
        <v>0</v>
      </c>
      <c r="Y25" s="81">
        <v>1.1879999999999999</v>
      </c>
      <c r="Z25" s="81">
        <v>0.56399999999999995</v>
      </c>
      <c r="AB25" s="81">
        <v>0.64300000000000002</v>
      </c>
      <c r="AC25" s="81">
        <v>0</v>
      </c>
      <c r="AD25" s="81">
        <v>0</v>
      </c>
      <c r="AE25" s="81">
        <v>0.17199999999999999</v>
      </c>
      <c r="AF25" s="30"/>
      <c r="AG25" s="81">
        <v>4.9000000000000002E-2</v>
      </c>
      <c r="AH25" s="81">
        <v>-4.9000000000000002E-2</v>
      </c>
      <c r="AI25" s="81">
        <v>0.193</v>
      </c>
      <c r="AJ25" s="81">
        <v>5.2999999999999999E-2</v>
      </c>
      <c r="AL25" s="81">
        <v>8.7999999999999995E-2</v>
      </c>
      <c r="AM25" s="81">
        <v>0</v>
      </c>
      <c r="AN25" s="81">
        <v>0.19</v>
      </c>
      <c r="AO25" s="81">
        <v>0</v>
      </c>
      <c r="AP25" s="30"/>
      <c r="AQ25" s="81">
        <v>0</v>
      </c>
      <c r="AR25" s="81">
        <v>0</v>
      </c>
      <c r="AS25" s="81">
        <v>0.20399999999999999</v>
      </c>
      <c r="AT25" s="81">
        <v>0</v>
      </c>
      <c r="AV25" s="81">
        <v>0.04</v>
      </c>
      <c r="AW25" s="81">
        <v>-0.04</v>
      </c>
      <c r="AX25" s="81">
        <v>0.182</v>
      </c>
      <c r="AY25" s="69">
        <v>0</v>
      </c>
      <c r="BA25" s="69">
        <v>0</v>
      </c>
      <c r="BB25" s="69">
        <v>0.182</v>
      </c>
      <c r="BC25" s="69">
        <v>-5.1999999999999998E-2</v>
      </c>
      <c r="BD25" s="69">
        <v>0</v>
      </c>
      <c r="BF25" s="69">
        <v>0</v>
      </c>
      <c r="BG25" s="81">
        <v>0.16500000000000001</v>
      </c>
      <c r="BH25" s="69">
        <v>0</v>
      </c>
      <c r="BI25" s="81">
        <v>0</v>
      </c>
      <c r="BK25" s="81">
        <v>0</v>
      </c>
      <c r="BL25" s="69">
        <v>0</v>
      </c>
      <c r="BM25" s="69">
        <v>0</v>
      </c>
      <c r="BN25" s="81">
        <v>0</v>
      </c>
    </row>
    <row r="26" spans="2:66" outlineLevel="1" x14ac:dyDescent="0.35">
      <c r="B26" s="135" t="s">
        <v>162</v>
      </c>
      <c r="C26" s="81">
        <v>2.1999999999999999E-2</v>
      </c>
      <c r="D26" s="81">
        <v>2.1999999999999999E-2</v>
      </c>
      <c r="E26" s="81">
        <v>0</v>
      </c>
      <c r="F26" s="81">
        <v>4.1999999999999996E-2</v>
      </c>
      <c r="H26" s="81">
        <v>5.0999999999999997E-2</v>
      </c>
      <c r="I26" s="81">
        <v>9.4E-2</v>
      </c>
      <c r="J26" s="81">
        <v>0</v>
      </c>
      <c r="K26" s="81">
        <v>0.22100000000000003</v>
      </c>
      <c r="L26" s="30"/>
      <c r="M26" s="81">
        <v>0.112</v>
      </c>
      <c r="N26" s="81">
        <v>0.126</v>
      </c>
      <c r="O26" s="81">
        <v>0</v>
      </c>
      <c r="P26" s="81">
        <v>1.857</v>
      </c>
      <c r="R26" s="81">
        <v>0.11</v>
      </c>
      <c r="S26" s="81">
        <v>0.19600000000000001</v>
      </c>
      <c r="T26" s="81">
        <v>0</v>
      </c>
      <c r="U26" s="81">
        <v>7.9000000000000015E-2</v>
      </c>
      <c r="V26" s="30"/>
      <c r="W26" s="81">
        <v>6.3E-2</v>
      </c>
      <c r="X26" s="81">
        <v>6.6000000000000003E-2</v>
      </c>
      <c r="Y26" s="81">
        <v>0</v>
      </c>
      <c r="Z26" s="81">
        <v>0.1180000000000001</v>
      </c>
      <c r="AB26" s="81">
        <v>16.651</v>
      </c>
      <c r="AC26" s="81">
        <v>7.1000000000001506E-2</v>
      </c>
      <c r="AD26" s="81">
        <v>4.2999999999999997E-2</v>
      </c>
      <c r="AE26" s="81">
        <v>1.3810000000000002</v>
      </c>
      <c r="AF26" s="30"/>
      <c r="AG26" s="81">
        <v>0</v>
      </c>
      <c r="AH26" s="81">
        <v>0.19900000000000001</v>
      </c>
      <c r="AI26" s="81">
        <v>3.2160000000000002</v>
      </c>
      <c r="AJ26" s="81">
        <v>0.41400000000000015</v>
      </c>
      <c r="AL26" s="81">
        <v>3.8969999999999998</v>
      </c>
      <c r="AM26" s="81">
        <v>0.2200000000000002</v>
      </c>
      <c r="AN26" s="81">
        <v>0.44</v>
      </c>
      <c r="AO26" s="81">
        <v>0.57399999999999984</v>
      </c>
      <c r="AP26" s="30"/>
      <c r="AQ26" s="81">
        <v>5.8000000000000003E-2</v>
      </c>
      <c r="AR26" s="81">
        <v>3.4620000000000002</v>
      </c>
      <c r="AS26" s="81">
        <v>1.641</v>
      </c>
      <c r="AT26" s="81">
        <v>1.4630000000000001</v>
      </c>
      <c r="AV26" s="81">
        <v>0</v>
      </c>
      <c r="AW26" s="81">
        <v>0.11</v>
      </c>
      <c r="AX26" s="81">
        <v>0.65400000000000003</v>
      </c>
      <c r="AY26" s="69">
        <v>4.8999999999999932E-2</v>
      </c>
      <c r="BA26" s="69">
        <v>4.4999999999999998E-2</v>
      </c>
      <c r="BB26" s="69">
        <v>0.04</v>
      </c>
      <c r="BC26" s="69">
        <v>2.1000000000000001E-2</v>
      </c>
      <c r="BD26" s="69">
        <v>3.9E-2</v>
      </c>
      <c r="BF26" s="69">
        <v>2.5999999999999999E-2</v>
      </c>
      <c r="BG26" s="81">
        <v>2.1000000000000001E-2</v>
      </c>
      <c r="BH26" s="69">
        <v>3.2000000000000001E-2</v>
      </c>
      <c r="BI26" s="81">
        <v>2.2000000000000006E-2</v>
      </c>
      <c r="BK26" s="81">
        <v>0.42199999999999999</v>
      </c>
      <c r="BL26" s="69">
        <v>1.9000000000000017E-2</v>
      </c>
      <c r="BM26" s="69">
        <v>0.02</v>
      </c>
      <c r="BN26" s="81">
        <v>2.4470000000000001</v>
      </c>
    </row>
    <row r="27" spans="2:66" outlineLevel="1" x14ac:dyDescent="0.35">
      <c r="B27" s="136" t="s">
        <v>163</v>
      </c>
      <c r="C27" s="81">
        <v>0</v>
      </c>
      <c r="D27" s="81">
        <v>0</v>
      </c>
      <c r="E27" s="81">
        <v>0.03</v>
      </c>
      <c r="F27" s="81">
        <v>0</v>
      </c>
      <c r="H27" s="81">
        <v>0</v>
      </c>
      <c r="I27" s="81">
        <v>0</v>
      </c>
      <c r="J27" s="81">
        <v>9.2999999999999999E-2</v>
      </c>
      <c r="K27" s="81">
        <v>0</v>
      </c>
      <c r="L27" s="30"/>
      <c r="M27" s="81">
        <v>0</v>
      </c>
      <c r="N27" s="81">
        <v>0</v>
      </c>
      <c r="O27" s="81">
        <v>8.8999999999999996E-2</v>
      </c>
      <c r="P27" s="81">
        <v>0</v>
      </c>
      <c r="R27" s="81">
        <v>0</v>
      </c>
      <c r="S27" s="81">
        <v>0</v>
      </c>
      <c r="T27" s="81">
        <v>0.153</v>
      </c>
      <c r="U27" s="81">
        <v>0</v>
      </c>
      <c r="V27" s="30"/>
      <c r="W27" s="81">
        <v>0</v>
      </c>
      <c r="X27" s="81">
        <v>0</v>
      </c>
      <c r="Y27" s="81">
        <v>0.30499999999999999</v>
      </c>
      <c r="Z27" s="81">
        <v>0</v>
      </c>
      <c r="AB27" s="81">
        <v>16</v>
      </c>
      <c r="AC27" s="81">
        <v>0</v>
      </c>
      <c r="AD27" s="81">
        <v>0</v>
      </c>
      <c r="AE27" s="81">
        <v>1.3000000000000007</v>
      </c>
      <c r="AF27" s="30"/>
      <c r="AG27" s="81">
        <v>3.6999999999999998E-2</v>
      </c>
      <c r="AH27" s="81">
        <v>-3.6999999999999998E-2</v>
      </c>
      <c r="AI27" s="81">
        <v>3</v>
      </c>
      <c r="AJ27" s="81">
        <v>0</v>
      </c>
      <c r="AL27" s="81">
        <v>3.7959999999999998</v>
      </c>
      <c r="AM27" s="81">
        <v>0</v>
      </c>
      <c r="AN27" s="81">
        <v>0</v>
      </c>
      <c r="AO27" s="81">
        <v>0</v>
      </c>
      <c r="AP27" s="30"/>
      <c r="AQ27" s="81">
        <v>0</v>
      </c>
      <c r="AR27" s="81">
        <v>0</v>
      </c>
      <c r="AS27" s="81">
        <v>0</v>
      </c>
      <c r="AT27" s="81">
        <v>2.0030000000000001</v>
      </c>
      <c r="AV27" s="81">
        <v>3.2000000000000001E-2</v>
      </c>
      <c r="AW27" s="81">
        <v>-3.2000000000000001E-2</v>
      </c>
      <c r="AX27" s="81">
        <v>0</v>
      </c>
      <c r="AY27" s="69">
        <v>0</v>
      </c>
      <c r="BA27" s="69">
        <v>1E-3</v>
      </c>
      <c r="BB27" s="69">
        <v>7.0000000000000001E-3</v>
      </c>
      <c r="BC27" s="69">
        <v>0</v>
      </c>
      <c r="BD27" s="69">
        <v>0</v>
      </c>
      <c r="BF27" s="69">
        <v>0</v>
      </c>
      <c r="BG27" s="81">
        <v>0</v>
      </c>
      <c r="BH27" s="69">
        <v>0</v>
      </c>
      <c r="BI27" s="81">
        <v>0</v>
      </c>
      <c r="BK27" s="81">
        <v>0</v>
      </c>
      <c r="BL27" s="69">
        <v>0</v>
      </c>
      <c r="BM27" s="69">
        <v>0</v>
      </c>
      <c r="BN27" s="81">
        <v>0</v>
      </c>
    </row>
    <row r="28" spans="2:66" outlineLevel="1" x14ac:dyDescent="0.35">
      <c r="B28" s="136" t="s">
        <v>164</v>
      </c>
      <c r="C28" s="81">
        <v>1.7999999999999999E-2</v>
      </c>
      <c r="D28" s="81">
        <v>-9.9999999999999985E-3</v>
      </c>
      <c r="E28" s="81">
        <v>6.0000000000000001E-3</v>
      </c>
      <c r="F28" s="81">
        <v>3.8999999999999993E-2</v>
      </c>
      <c r="H28" s="81">
        <v>4.7E-2</v>
      </c>
      <c r="I28" s="81">
        <v>8.900000000000001E-2</v>
      </c>
      <c r="J28" s="81">
        <v>5.0000000000000001E-3</v>
      </c>
      <c r="K28" s="81">
        <v>0.12499999999999997</v>
      </c>
      <c r="L28" s="30"/>
      <c r="M28" s="81">
        <v>0.10299999999999999</v>
      </c>
      <c r="N28" s="81">
        <v>0.11600000000000001</v>
      </c>
      <c r="O28" s="81">
        <v>5.0000000000000001E-3</v>
      </c>
      <c r="P28" s="81">
        <v>1.7249999999999999</v>
      </c>
      <c r="R28" s="81">
        <v>9.9000000000000005E-2</v>
      </c>
      <c r="S28" s="81">
        <v>0.13899999999999998</v>
      </c>
      <c r="T28" s="81">
        <v>3.0000000000000001E-3</v>
      </c>
      <c r="U28" s="81">
        <v>0.11899999999999999</v>
      </c>
      <c r="V28" s="30"/>
      <c r="W28" s="81">
        <v>5.8999999999999997E-2</v>
      </c>
      <c r="X28" s="81">
        <v>5.7000000000000009E-2</v>
      </c>
      <c r="Y28" s="81">
        <v>0.88300000000000001</v>
      </c>
      <c r="Z28" s="81">
        <v>0.11200000000000004</v>
      </c>
      <c r="AB28" s="81">
        <v>3.7999999999999999E-2</v>
      </c>
      <c r="AC28" s="81">
        <v>6.7000000000000004E-2</v>
      </c>
      <c r="AD28" s="81">
        <v>3.2000000000000001E-2</v>
      </c>
      <c r="AE28" s="81">
        <v>0.52300000000000002</v>
      </c>
      <c r="AF28" s="30"/>
      <c r="AG28" s="81">
        <v>1.2E-2</v>
      </c>
      <c r="AH28" s="81">
        <v>0.16199999999999998</v>
      </c>
      <c r="AI28" s="81">
        <v>0.14499999999999999</v>
      </c>
      <c r="AJ28" s="81">
        <v>2.1000000000000019E-2</v>
      </c>
      <c r="AL28" s="81">
        <v>2.7E-2</v>
      </c>
      <c r="AM28" s="81">
        <v>0.26199999999999996</v>
      </c>
      <c r="AN28" s="81">
        <v>2.3E-2</v>
      </c>
      <c r="AO28" s="81">
        <v>1.0820000000000001</v>
      </c>
      <c r="AP28" s="30"/>
      <c r="AQ28" s="81">
        <v>1.7999999999999999E-2</v>
      </c>
      <c r="AR28" s="81">
        <v>0.52900000000000003</v>
      </c>
      <c r="AS28" s="81">
        <v>1.47</v>
      </c>
      <c r="AT28" s="81">
        <v>-0.8969999999999998</v>
      </c>
      <c r="AV28" s="81">
        <v>8.0000000000000002E-3</v>
      </c>
      <c r="AW28" s="81">
        <v>8.6999999999999994E-2</v>
      </c>
      <c r="AX28" s="81">
        <v>0.16600000000000001</v>
      </c>
      <c r="AY28" s="69">
        <v>4.1999999999999982E-2</v>
      </c>
      <c r="BA28" s="69">
        <v>4.3999999999999997E-2</v>
      </c>
      <c r="BB28" s="69">
        <v>3.3000000000000002E-2</v>
      </c>
      <c r="BC28" s="69">
        <v>2.1000000000000001E-2</v>
      </c>
      <c r="BD28" s="69">
        <v>3.9E-2</v>
      </c>
      <c r="BF28" s="69">
        <v>2.5999999999999999E-2</v>
      </c>
      <c r="BG28" s="81">
        <v>2.1000000000000001E-2</v>
      </c>
      <c r="BH28" s="69">
        <v>3.2000000000000001E-2</v>
      </c>
      <c r="BI28" s="81">
        <v>1.8000000000000002E-2</v>
      </c>
      <c r="BK28" s="81">
        <v>1.4999999999999999E-2</v>
      </c>
      <c r="BL28" s="69">
        <v>2.1999999999999999E-2</v>
      </c>
      <c r="BM28" s="69">
        <v>0.02</v>
      </c>
      <c r="BN28" s="81">
        <v>3.2999999999999995E-2</v>
      </c>
    </row>
    <row r="29" spans="2:66" outlineLevel="1" x14ac:dyDescent="0.35">
      <c r="B29" s="136" t="s">
        <v>165</v>
      </c>
      <c r="C29" s="81">
        <v>4.0000000000000001E-3</v>
      </c>
      <c r="D29" s="81">
        <v>3.2000000000000001E-2</v>
      </c>
      <c r="E29" s="81">
        <v>0</v>
      </c>
      <c r="F29" s="81">
        <v>1.7000000000000001E-2</v>
      </c>
      <c r="H29" s="81">
        <v>4.0000000000000001E-3</v>
      </c>
      <c r="I29" s="81">
        <v>4.9999999999999992E-3</v>
      </c>
      <c r="J29" s="81">
        <v>0</v>
      </c>
      <c r="K29" s="81">
        <v>9.6000000000000002E-2</v>
      </c>
      <c r="L29" s="30"/>
      <c r="M29" s="81">
        <v>0</v>
      </c>
      <c r="N29" s="81">
        <v>1.9E-2</v>
      </c>
      <c r="O29" s="81">
        <v>0</v>
      </c>
      <c r="P29" s="81">
        <v>0.13200000000000001</v>
      </c>
      <c r="R29" s="81">
        <v>1.0999999999999999E-2</v>
      </c>
      <c r="S29" s="81">
        <v>5.7000000000000009E-2</v>
      </c>
      <c r="T29" s="81">
        <v>0</v>
      </c>
      <c r="U29" s="81">
        <v>-3.9999999999999994E-2</v>
      </c>
      <c r="V29" s="30"/>
      <c r="W29" s="81">
        <v>4.0000000000000001E-3</v>
      </c>
      <c r="X29" s="81">
        <v>8.9999999999999993E-3</v>
      </c>
      <c r="Y29" s="81">
        <v>0</v>
      </c>
      <c r="Z29" s="81">
        <v>6.0000000000000053E-3</v>
      </c>
      <c r="AB29" s="81">
        <v>0.61299999999999999</v>
      </c>
      <c r="AC29" s="81">
        <v>4.0000000000000036E-3</v>
      </c>
      <c r="AD29" s="81">
        <v>1.0999999999999999E-2</v>
      </c>
      <c r="AE29" s="81">
        <v>-0.442</v>
      </c>
      <c r="AF29" s="30"/>
      <c r="AG29" s="81">
        <v>0</v>
      </c>
      <c r="AH29" s="81">
        <v>2.5000000000000001E-2</v>
      </c>
      <c r="AI29" s="81">
        <v>7.0999999999999994E-2</v>
      </c>
      <c r="AJ29" s="81">
        <v>0.39300000000000002</v>
      </c>
      <c r="AL29" s="81">
        <v>7.3999999999999996E-2</v>
      </c>
      <c r="AM29" s="81">
        <v>-4.1999999999999996E-2</v>
      </c>
      <c r="AN29" s="81">
        <v>0.41699999999999998</v>
      </c>
      <c r="AO29" s="81">
        <v>-0.50800000000000001</v>
      </c>
      <c r="AP29" s="30"/>
      <c r="AQ29" s="81">
        <v>0.04</v>
      </c>
      <c r="AR29" s="81">
        <v>0.93299999999999994</v>
      </c>
      <c r="AS29" s="81">
        <v>0.17100000000000001</v>
      </c>
      <c r="AT29" s="81">
        <v>0.35699999999999998</v>
      </c>
      <c r="AV29" s="81">
        <v>0</v>
      </c>
      <c r="AW29" s="81">
        <v>1.4999999999999999E-2</v>
      </c>
      <c r="AX29" s="81">
        <v>0.48799999999999999</v>
      </c>
      <c r="AY29" s="69">
        <v>7.0000000000000062E-3</v>
      </c>
      <c r="BA29" s="69">
        <v>0</v>
      </c>
      <c r="BB29" s="69">
        <v>0</v>
      </c>
      <c r="BC29" s="69">
        <v>0</v>
      </c>
      <c r="BD29" s="69">
        <v>0</v>
      </c>
      <c r="BF29" s="69">
        <v>0</v>
      </c>
      <c r="BG29" s="81">
        <v>0</v>
      </c>
      <c r="BH29" s="69">
        <v>0</v>
      </c>
      <c r="BI29" s="81">
        <v>4.0000000000000001E-3</v>
      </c>
      <c r="BK29" s="81">
        <v>3.0000000000000001E-3</v>
      </c>
      <c r="BL29" s="69">
        <v>-3.0000000000000001E-3</v>
      </c>
      <c r="BM29" s="69">
        <v>0</v>
      </c>
      <c r="BN29" s="81">
        <v>2.8180000000000001</v>
      </c>
    </row>
    <row r="30" spans="2:66" outlineLevel="1" x14ac:dyDescent="0.35">
      <c r="B30" s="138" t="s">
        <v>247</v>
      </c>
      <c r="C30" s="81">
        <v>0</v>
      </c>
      <c r="D30" s="81">
        <v>0</v>
      </c>
      <c r="E30" s="81">
        <v>0</v>
      </c>
      <c r="F30" s="81">
        <v>0</v>
      </c>
      <c r="H30" s="81">
        <v>0</v>
      </c>
      <c r="I30" s="81">
        <v>0</v>
      </c>
      <c r="J30" s="81">
        <v>0</v>
      </c>
      <c r="K30" s="81">
        <v>0</v>
      </c>
      <c r="L30" s="30"/>
      <c r="M30" s="81">
        <v>0</v>
      </c>
      <c r="N30" s="81">
        <v>0</v>
      </c>
      <c r="O30" s="81">
        <v>0</v>
      </c>
      <c r="P30" s="81">
        <v>0</v>
      </c>
      <c r="R30" s="81">
        <v>0</v>
      </c>
      <c r="S30" s="81">
        <v>0</v>
      </c>
      <c r="T30" s="81">
        <v>0</v>
      </c>
      <c r="U30" s="81">
        <v>0</v>
      </c>
      <c r="V30" s="30"/>
      <c r="W30" s="81">
        <v>0</v>
      </c>
      <c r="X30" s="81">
        <v>0</v>
      </c>
      <c r="Y30" s="81">
        <v>0</v>
      </c>
      <c r="Z30" s="81">
        <v>0</v>
      </c>
      <c r="AB30" s="81">
        <v>0</v>
      </c>
      <c r="AC30" s="81">
        <v>0</v>
      </c>
      <c r="AD30" s="81">
        <v>0</v>
      </c>
      <c r="AE30" s="81">
        <v>0</v>
      </c>
      <c r="AF30" s="30"/>
      <c r="AG30" s="81">
        <v>0</v>
      </c>
      <c r="AH30" s="81">
        <v>0</v>
      </c>
      <c r="AI30" s="81">
        <v>0</v>
      </c>
      <c r="AJ30" s="81">
        <v>0</v>
      </c>
      <c r="AL30" s="81">
        <v>0</v>
      </c>
      <c r="AM30" s="81">
        <v>0</v>
      </c>
      <c r="AN30" s="81">
        <v>0</v>
      </c>
      <c r="AO30" s="81">
        <v>0</v>
      </c>
      <c r="AP30" s="30"/>
      <c r="AQ30" s="81">
        <v>0</v>
      </c>
      <c r="AR30" s="81">
        <v>2</v>
      </c>
      <c r="AS30" s="81">
        <v>0</v>
      </c>
      <c r="AT30" s="81">
        <v>5.0359999999999996</v>
      </c>
      <c r="AV30" s="81">
        <v>0</v>
      </c>
      <c r="AW30" s="81">
        <v>0</v>
      </c>
      <c r="AX30" s="81">
        <v>0</v>
      </c>
      <c r="AY30" s="69">
        <v>0</v>
      </c>
      <c r="BA30" s="69">
        <v>0</v>
      </c>
      <c r="BB30" s="69">
        <v>0</v>
      </c>
      <c r="BC30" s="69">
        <v>0</v>
      </c>
      <c r="BD30" s="69">
        <v>0</v>
      </c>
      <c r="BF30" s="69">
        <v>0</v>
      </c>
      <c r="BG30" s="81">
        <v>0</v>
      </c>
      <c r="BH30" s="69">
        <v>0</v>
      </c>
      <c r="BI30" s="81">
        <v>0</v>
      </c>
      <c r="BK30" s="81">
        <v>0.40400000000000003</v>
      </c>
      <c r="BL30" s="69">
        <v>0</v>
      </c>
      <c r="BM30" s="69">
        <v>0</v>
      </c>
      <c r="BN30" s="81">
        <v>-0.40400000000000003</v>
      </c>
    </row>
    <row r="31" spans="2:66" outlineLevel="1" x14ac:dyDescent="0.35">
      <c r="B31" s="132" t="s">
        <v>166</v>
      </c>
      <c r="C31" s="81">
        <v>0</v>
      </c>
      <c r="D31" s="81">
        <v>7.3999999999999996E-2</v>
      </c>
      <c r="E31" s="81">
        <v>0</v>
      </c>
      <c r="F31" s="81">
        <v>0</v>
      </c>
      <c r="H31" s="81">
        <v>0</v>
      </c>
      <c r="I31" s="81">
        <v>0</v>
      </c>
      <c r="J31" s="81">
        <v>0</v>
      </c>
      <c r="K31" s="81">
        <v>0</v>
      </c>
      <c r="L31" s="30"/>
      <c r="M31" s="81">
        <v>0</v>
      </c>
      <c r="N31" s="81">
        <v>0</v>
      </c>
      <c r="O31" s="81">
        <v>0</v>
      </c>
      <c r="P31" s="81">
        <v>0</v>
      </c>
      <c r="R31" s="81">
        <v>0</v>
      </c>
      <c r="S31" s="81">
        <v>0</v>
      </c>
      <c r="T31" s="81">
        <v>0</v>
      </c>
      <c r="U31" s="81">
        <v>0</v>
      </c>
      <c r="V31" s="30"/>
      <c r="W31" s="81">
        <v>0</v>
      </c>
      <c r="X31" s="81">
        <v>0</v>
      </c>
      <c r="Y31" s="81">
        <v>0</v>
      </c>
      <c r="Z31" s="81">
        <v>25</v>
      </c>
      <c r="AB31" s="81">
        <v>0</v>
      </c>
      <c r="AC31" s="81">
        <v>0</v>
      </c>
      <c r="AD31" s="81">
        <v>45.636000000000003</v>
      </c>
      <c r="AE31" s="81">
        <v>9.4619999999999962</v>
      </c>
      <c r="AF31" s="30"/>
      <c r="AG31" s="81">
        <v>0</v>
      </c>
      <c r="AH31" s="81">
        <v>0</v>
      </c>
      <c r="AI31" s="81">
        <v>0</v>
      </c>
      <c r="AJ31" s="81">
        <v>0</v>
      </c>
      <c r="AL31" s="81">
        <v>0</v>
      </c>
      <c r="AM31" s="81">
        <v>0</v>
      </c>
      <c r="AN31" s="81">
        <v>0</v>
      </c>
      <c r="AO31" s="81">
        <v>0</v>
      </c>
      <c r="AP31" s="30"/>
      <c r="AQ31" s="81">
        <v>0</v>
      </c>
      <c r="AR31" s="81">
        <v>5.0359999999999996</v>
      </c>
      <c r="AS31" s="81">
        <v>0</v>
      </c>
      <c r="AT31" s="81">
        <v>-5.0359999999999996</v>
      </c>
      <c r="AV31" s="81">
        <v>0</v>
      </c>
      <c r="AW31" s="81">
        <v>0</v>
      </c>
      <c r="AX31" s="81">
        <v>0</v>
      </c>
      <c r="AY31" s="69">
        <v>0</v>
      </c>
      <c r="BA31" s="69">
        <v>0</v>
      </c>
      <c r="BB31" s="69">
        <v>0</v>
      </c>
      <c r="BC31" s="69">
        <v>0</v>
      </c>
      <c r="BD31" s="69">
        <v>0</v>
      </c>
      <c r="BF31" s="69">
        <v>2.4E-2</v>
      </c>
      <c r="BG31" s="81">
        <v>0</v>
      </c>
      <c r="BH31" s="69">
        <v>4.0000000000000001E-3</v>
      </c>
      <c r="BI31" s="81">
        <v>0</v>
      </c>
      <c r="BK31" s="81">
        <v>105</v>
      </c>
      <c r="BL31" s="69">
        <v>95</v>
      </c>
      <c r="BM31" s="69">
        <v>150</v>
      </c>
      <c r="BN31" s="81">
        <v>135.06400000000002</v>
      </c>
    </row>
    <row r="32" spans="2:66" outlineLevel="1" x14ac:dyDescent="0.35">
      <c r="B32" s="128" t="s">
        <v>167</v>
      </c>
      <c r="C32" s="81">
        <v>11.442</v>
      </c>
      <c r="D32" s="81">
        <v>16.61</v>
      </c>
      <c r="E32" s="81">
        <v>16.651</v>
      </c>
      <c r="F32" s="81">
        <v>19.724999999999994</v>
      </c>
      <c r="H32" s="81">
        <v>11.477</v>
      </c>
      <c r="I32" s="81">
        <v>15.175999999999998</v>
      </c>
      <c r="J32" s="81">
        <v>21.378</v>
      </c>
      <c r="K32" s="81">
        <v>51.073</v>
      </c>
      <c r="L32" s="30"/>
      <c r="M32" s="81">
        <v>64.706999999999994</v>
      </c>
      <c r="N32" s="81">
        <v>87.018000000000001</v>
      </c>
      <c r="O32" s="81">
        <v>48.786999999999999</v>
      </c>
      <c r="P32" s="81">
        <v>384.11499999999995</v>
      </c>
      <c r="R32" s="81">
        <v>18.420999999999999</v>
      </c>
      <c r="S32" s="81">
        <v>33.663000000000004</v>
      </c>
      <c r="T32" s="81">
        <v>18.02</v>
      </c>
      <c r="U32" s="81">
        <v>26.272999999999996</v>
      </c>
      <c r="V32" s="30"/>
      <c r="W32" s="81">
        <v>107.056</v>
      </c>
      <c r="X32" s="81">
        <v>15.795000000000002</v>
      </c>
      <c r="Y32" s="81">
        <v>28.262</v>
      </c>
      <c r="Z32" s="81">
        <v>41.259999999999991</v>
      </c>
      <c r="AB32" s="81">
        <v>16.257999999999999</v>
      </c>
      <c r="AC32" s="81">
        <v>23.515000000000004</v>
      </c>
      <c r="AD32" s="81">
        <v>32.856999999999999</v>
      </c>
      <c r="AE32" s="81">
        <v>61.816000000000003</v>
      </c>
      <c r="AF32" s="30"/>
      <c r="AG32" s="81">
        <v>46.186</v>
      </c>
      <c r="AH32" s="81">
        <v>87.097999999999985</v>
      </c>
      <c r="AI32" s="81">
        <v>56.262</v>
      </c>
      <c r="AJ32" s="81">
        <v>101.94900000000001</v>
      </c>
      <c r="AL32" s="81">
        <v>106.05200000000001</v>
      </c>
      <c r="AM32" s="81">
        <v>129.96499999999997</v>
      </c>
      <c r="AN32" s="81">
        <v>134.16499999999999</v>
      </c>
      <c r="AO32" s="81">
        <v>196.60399999999993</v>
      </c>
      <c r="AP32" s="30"/>
      <c r="AQ32" s="81">
        <v>119.251</v>
      </c>
      <c r="AR32" s="81">
        <v>183.19699999999997</v>
      </c>
      <c r="AS32" s="81">
        <v>104.83499999999999</v>
      </c>
      <c r="AT32" s="81">
        <v>156.43399999999997</v>
      </c>
      <c r="AV32" s="81">
        <v>104.41500000000001</v>
      </c>
      <c r="AW32" s="81">
        <v>124.97199999999999</v>
      </c>
      <c r="AX32" s="81">
        <v>108.81100000000001</v>
      </c>
      <c r="AY32" s="69">
        <v>152.68100000000004</v>
      </c>
      <c r="BA32" s="69">
        <v>35.981000000000002</v>
      </c>
      <c r="BB32" s="69">
        <v>89.441999999999993</v>
      </c>
      <c r="BC32" s="69">
        <v>62.107999999999997</v>
      </c>
      <c r="BD32" s="69">
        <v>84.352999999999994</v>
      </c>
      <c r="BF32" s="69">
        <v>112.158</v>
      </c>
      <c r="BG32" s="81">
        <v>89.414000000000001</v>
      </c>
      <c r="BH32" s="69">
        <v>120.34399999999999</v>
      </c>
      <c r="BI32" s="81">
        <v>119.73000000000002</v>
      </c>
      <c r="BK32" s="81">
        <v>275.68700000000001</v>
      </c>
      <c r="BL32" s="69">
        <v>400.39499999999998</v>
      </c>
      <c r="BM32" s="69">
        <v>360.93299999999999</v>
      </c>
      <c r="BN32" s="81">
        <v>301.88699999999994</v>
      </c>
    </row>
    <row r="33" spans="2:66" ht="13.25" customHeight="1" outlineLevel="1" x14ac:dyDescent="0.35">
      <c r="B33" s="134" t="s">
        <v>168</v>
      </c>
      <c r="C33" s="81">
        <v>11.396000000000001</v>
      </c>
      <c r="D33" s="81">
        <v>16.655999999999999</v>
      </c>
      <c r="E33" s="81">
        <v>16.553000000000001</v>
      </c>
      <c r="F33" s="81">
        <v>18.147000000000006</v>
      </c>
      <c r="H33" s="81">
        <v>11.477</v>
      </c>
      <c r="I33" s="81">
        <v>14.826000000000001</v>
      </c>
      <c r="J33" s="81">
        <v>21.097999999999999</v>
      </c>
      <c r="K33" s="81">
        <v>50.942</v>
      </c>
      <c r="L33" s="30"/>
      <c r="M33" s="81">
        <v>64.552999999999997</v>
      </c>
      <c r="N33" s="81">
        <v>86.4</v>
      </c>
      <c r="O33" s="81">
        <v>48.741999999999997</v>
      </c>
      <c r="P33" s="81">
        <v>53.174000000000007</v>
      </c>
      <c r="R33" s="81">
        <v>16.841000000000001</v>
      </c>
      <c r="S33" s="81">
        <v>33.662999999999997</v>
      </c>
      <c r="T33" s="81">
        <v>18.02</v>
      </c>
      <c r="U33" s="81">
        <v>26.272999999999996</v>
      </c>
      <c r="V33" s="30"/>
      <c r="W33" s="81">
        <v>21.038</v>
      </c>
      <c r="X33" s="81">
        <v>15.712</v>
      </c>
      <c r="Y33" s="81">
        <v>28.213000000000001</v>
      </c>
      <c r="Z33" s="81">
        <v>35.702000000000012</v>
      </c>
      <c r="AB33" s="81">
        <v>16.248000000000001</v>
      </c>
      <c r="AC33" s="81">
        <v>23.443999999999999</v>
      </c>
      <c r="AD33" s="81">
        <v>32.853999999999999</v>
      </c>
      <c r="AE33" s="81">
        <v>56.798999999999992</v>
      </c>
      <c r="AF33" s="30"/>
      <c r="AG33" s="81">
        <v>46.152000000000001</v>
      </c>
      <c r="AH33" s="81">
        <v>87.02300000000001</v>
      </c>
      <c r="AI33" s="81">
        <v>53.258000000000003</v>
      </c>
      <c r="AJ33" s="81">
        <v>101.94900000000001</v>
      </c>
      <c r="AL33" s="81">
        <v>102.206</v>
      </c>
      <c r="AM33" s="81">
        <v>113.70799999999998</v>
      </c>
      <c r="AN33" s="81">
        <v>132.066</v>
      </c>
      <c r="AO33" s="81">
        <v>193.89800000000002</v>
      </c>
      <c r="AP33" s="30"/>
      <c r="AQ33" s="81">
        <v>117.137</v>
      </c>
      <c r="AR33" s="81">
        <v>172.36200000000002</v>
      </c>
      <c r="AS33" s="81">
        <v>100.65900000000001</v>
      </c>
      <c r="AT33" s="81">
        <v>160.36400000000003</v>
      </c>
      <c r="AV33" s="81">
        <v>104.35899999999999</v>
      </c>
      <c r="AW33" s="81">
        <v>124.86200000000001</v>
      </c>
      <c r="AX33" s="81">
        <v>108.81100000000001</v>
      </c>
      <c r="AY33" s="69">
        <v>152.59500000000003</v>
      </c>
      <c r="BA33" s="69">
        <v>35.966000000000001</v>
      </c>
      <c r="BB33" s="69">
        <v>89.406000000000006</v>
      </c>
      <c r="BC33" s="69">
        <v>62.107999999999997</v>
      </c>
      <c r="BD33" s="69">
        <v>84.350999999999999</v>
      </c>
      <c r="BF33" s="69">
        <v>112.158</v>
      </c>
      <c r="BG33" s="81">
        <v>89.384</v>
      </c>
      <c r="BH33" s="69">
        <v>120.324</v>
      </c>
      <c r="BI33" s="81">
        <v>119.73000000000002</v>
      </c>
      <c r="BK33" s="81">
        <v>148.64699999999999</v>
      </c>
      <c r="BL33" s="69">
        <v>138.39499999999998</v>
      </c>
      <c r="BM33" s="69">
        <v>209.929</v>
      </c>
      <c r="BN33" s="81">
        <v>301.88</v>
      </c>
    </row>
    <row r="34" spans="2:66" outlineLevel="1" x14ac:dyDescent="0.35">
      <c r="B34" s="132" t="s">
        <v>169</v>
      </c>
      <c r="C34" s="81">
        <v>4.5999999999999999E-2</v>
      </c>
      <c r="D34" s="81">
        <v>-4.5999999999999999E-2</v>
      </c>
      <c r="E34" s="81">
        <v>9.8000000000000004E-2</v>
      </c>
      <c r="F34" s="81">
        <v>1.5779999999999998</v>
      </c>
      <c r="H34" s="81">
        <v>0</v>
      </c>
      <c r="I34" s="81">
        <v>0.35</v>
      </c>
      <c r="J34" s="81">
        <v>0.28000000000000003</v>
      </c>
      <c r="K34" s="81">
        <v>0.13100000000000001</v>
      </c>
      <c r="L34" s="30"/>
      <c r="M34" s="81">
        <v>0.154</v>
      </c>
      <c r="N34" s="81">
        <v>0.61799999999999999</v>
      </c>
      <c r="O34" s="81">
        <v>4.4999999999999998E-2</v>
      </c>
      <c r="P34" s="81">
        <v>3.5000000000000031E-2</v>
      </c>
      <c r="R34" s="81">
        <v>0</v>
      </c>
      <c r="S34" s="81">
        <v>0</v>
      </c>
      <c r="T34" s="81">
        <v>0</v>
      </c>
      <c r="U34" s="81">
        <v>0</v>
      </c>
      <c r="V34" s="30"/>
      <c r="W34" s="81">
        <v>16.018000000000001</v>
      </c>
      <c r="X34" s="81">
        <v>8.2999999999998408E-2</v>
      </c>
      <c r="Y34" s="81">
        <v>4.9000000000000002E-2</v>
      </c>
      <c r="Z34" s="81">
        <v>0.54799999999999993</v>
      </c>
      <c r="AB34" s="81">
        <v>0.01</v>
      </c>
      <c r="AC34" s="81">
        <v>7.1000000000000008E-2</v>
      </c>
      <c r="AD34" s="81">
        <v>3.0000000000000001E-3</v>
      </c>
      <c r="AE34" s="81">
        <v>4.5960000000000001</v>
      </c>
      <c r="AF34" s="30"/>
      <c r="AG34" s="81">
        <v>3.4000000000000002E-2</v>
      </c>
      <c r="AH34" s="81">
        <v>7.4999999999999997E-2</v>
      </c>
      <c r="AI34" s="81">
        <v>3.004</v>
      </c>
      <c r="AJ34" s="81">
        <v>0</v>
      </c>
      <c r="AL34" s="81">
        <v>3.8460000000000001</v>
      </c>
      <c r="AM34" s="81">
        <v>16.257000000000001</v>
      </c>
      <c r="AN34" s="81">
        <v>2.0990000000000002</v>
      </c>
      <c r="AO34" s="81">
        <v>2.7059999999999995</v>
      </c>
      <c r="AP34" s="30"/>
      <c r="AQ34" s="81">
        <v>2.1139999999999999</v>
      </c>
      <c r="AR34" s="81">
        <v>10.835000000000001</v>
      </c>
      <c r="AS34" s="81">
        <v>4.1760000000000002</v>
      </c>
      <c r="AT34" s="81">
        <v>-3.9299999999999997</v>
      </c>
      <c r="AV34" s="81">
        <v>5.6000000000000001E-2</v>
      </c>
      <c r="AW34" s="81">
        <v>0.11000000000000001</v>
      </c>
      <c r="AX34" s="81">
        <v>0</v>
      </c>
      <c r="AY34" s="69">
        <v>8.5999999999999993E-2</v>
      </c>
      <c r="BA34" s="69">
        <v>1.4999999999999999E-2</v>
      </c>
      <c r="BB34" s="69">
        <v>3.5999999999999997E-2</v>
      </c>
      <c r="BC34" s="69">
        <v>0</v>
      </c>
      <c r="BD34" s="69">
        <v>2E-3</v>
      </c>
      <c r="BF34" s="69">
        <v>0</v>
      </c>
      <c r="BG34" s="81">
        <v>0.03</v>
      </c>
      <c r="BH34" s="69">
        <v>0.02</v>
      </c>
      <c r="BI34" s="81">
        <v>0</v>
      </c>
      <c r="BK34" s="81">
        <v>0.04</v>
      </c>
      <c r="BL34" s="69">
        <v>0</v>
      </c>
      <c r="BM34" s="69">
        <v>4.0000000000000001E-3</v>
      </c>
      <c r="BN34" s="81">
        <v>6.9999999999999993E-3</v>
      </c>
    </row>
    <row r="35" spans="2:66" outlineLevel="1" x14ac:dyDescent="0.35">
      <c r="B35" s="135" t="s">
        <v>160</v>
      </c>
      <c r="C35" s="81">
        <v>0</v>
      </c>
      <c r="D35" s="81">
        <v>0</v>
      </c>
      <c r="E35" s="81">
        <v>0</v>
      </c>
      <c r="F35" s="81">
        <v>0</v>
      </c>
      <c r="H35" s="81">
        <v>0</v>
      </c>
      <c r="I35" s="81">
        <v>0</v>
      </c>
      <c r="J35" s="81">
        <v>0</v>
      </c>
      <c r="K35" s="81">
        <v>0</v>
      </c>
      <c r="L35" s="30"/>
      <c r="M35" s="81">
        <v>0</v>
      </c>
      <c r="N35" s="81">
        <v>0.34799999999999998</v>
      </c>
      <c r="O35" s="81">
        <v>-0.34799999999999998</v>
      </c>
      <c r="P35" s="81">
        <v>0</v>
      </c>
      <c r="R35" s="81">
        <v>0</v>
      </c>
      <c r="S35" s="81">
        <v>0</v>
      </c>
      <c r="T35" s="81">
        <v>0</v>
      </c>
      <c r="U35" s="81">
        <v>0</v>
      </c>
      <c r="V35" s="30"/>
      <c r="W35" s="81">
        <v>0</v>
      </c>
      <c r="X35" s="81">
        <v>0</v>
      </c>
      <c r="Y35" s="81">
        <v>0</v>
      </c>
      <c r="Z35" s="81">
        <v>0.498</v>
      </c>
      <c r="AB35" s="81">
        <v>0</v>
      </c>
      <c r="AC35" s="81">
        <v>0</v>
      </c>
      <c r="AD35" s="81">
        <v>0</v>
      </c>
      <c r="AE35" s="81">
        <v>0</v>
      </c>
      <c r="AF35" s="30"/>
      <c r="AG35" s="81">
        <v>0</v>
      </c>
      <c r="AH35" s="81">
        <v>0</v>
      </c>
      <c r="AI35" s="81">
        <v>0</v>
      </c>
      <c r="AJ35" s="81">
        <v>0</v>
      </c>
      <c r="AL35" s="81">
        <v>0</v>
      </c>
      <c r="AM35" s="81">
        <v>0</v>
      </c>
      <c r="AN35" s="81">
        <v>0</v>
      </c>
      <c r="AO35" s="81">
        <v>0</v>
      </c>
      <c r="AP35" s="30"/>
      <c r="AQ35" s="81">
        <v>2.1999999999999999E-2</v>
      </c>
      <c r="AR35" s="81">
        <v>10.805</v>
      </c>
      <c r="AS35" s="81">
        <v>2.085</v>
      </c>
      <c r="AT35" s="81">
        <v>-4.0510000000000002</v>
      </c>
      <c r="AV35" s="81">
        <v>0</v>
      </c>
      <c r="AW35" s="81">
        <v>0</v>
      </c>
      <c r="AX35" s="81">
        <v>0</v>
      </c>
      <c r="AY35" s="69">
        <v>0</v>
      </c>
      <c r="BA35" s="69">
        <v>0</v>
      </c>
      <c r="BB35" s="69">
        <v>0</v>
      </c>
      <c r="BC35" s="69">
        <v>0</v>
      </c>
      <c r="BD35" s="69">
        <v>0</v>
      </c>
      <c r="BF35" s="69">
        <v>0</v>
      </c>
      <c r="BG35" s="81">
        <v>0</v>
      </c>
      <c r="BH35" s="69">
        <v>0</v>
      </c>
      <c r="BI35" s="81">
        <v>0</v>
      </c>
      <c r="BK35" s="81">
        <v>0</v>
      </c>
      <c r="BL35" s="69">
        <v>0</v>
      </c>
      <c r="BM35" s="69">
        <v>0</v>
      </c>
      <c r="BN35" s="81">
        <v>0</v>
      </c>
    </row>
    <row r="36" spans="2:66" outlineLevel="1" x14ac:dyDescent="0.35">
      <c r="B36" s="136" t="s">
        <v>170</v>
      </c>
      <c r="C36" s="81">
        <v>0</v>
      </c>
      <c r="D36" s="81">
        <v>0</v>
      </c>
      <c r="E36" s="81">
        <v>0</v>
      </c>
      <c r="F36" s="81">
        <v>0</v>
      </c>
      <c r="H36" s="81">
        <v>0</v>
      </c>
      <c r="I36" s="81">
        <v>0</v>
      </c>
      <c r="J36" s="81">
        <v>0</v>
      </c>
      <c r="K36" s="81">
        <v>0</v>
      </c>
      <c r="L36" s="30"/>
      <c r="M36" s="81">
        <v>0</v>
      </c>
      <c r="N36" s="81">
        <v>0.34799999999999998</v>
      </c>
      <c r="O36" s="81">
        <v>-0.34799999999999998</v>
      </c>
      <c r="P36" s="81">
        <v>0</v>
      </c>
      <c r="R36" s="81">
        <v>0</v>
      </c>
      <c r="S36" s="81">
        <v>0</v>
      </c>
      <c r="T36" s="81">
        <v>0</v>
      </c>
      <c r="U36" s="81">
        <v>0</v>
      </c>
      <c r="V36" s="30"/>
      <c r="W36" s="81">
        <v>0</v>
      </c>
      <c r="X36" s="81">
        <v>0</v>
      </c>
      <c r="Y36" s="81">
        <v>0</v>
      </c>
      <c r="Z36" s="81">
        <v>0.498</v>
      </c>
      <c r="AB36" s="81">
        <v>0</v>
      </c>
      <c r="AC36" s="81">
        <v>0</v>
      </c>
      <c r="AD36" s="81">
        <v>0</v>
      </c>
      <c r="AE36" s="81">
        <v>0</v>
      </c>
      <c r="AF36" s="30"/>
      <c r="AG36" s="81">
        <v>0</v>
      </c>
      <c r="AH36" s="81">
        <v>0</v>
      </c>
      <c r="AI36" s="81">
        <v>0</v>
      </c>
      <c r="AJ36" s="81">
        <v>0</v>
      </c>
      <c r="AL36" s="81">
        <v>0</v>
      </c>
      <c r="AM36" s="81">
        <v>0</v>
      </c>
      <c r="AN36" s="81">
        <v>0</v>
      </c>
      <c r="AO36" s="81">
        <v>0</v>
      </c>
      <c r="AP36" s="30"/>
      <c r="AQ36" s="81">
        <v>2.1999999999999999E-2</v>
      </c>
      <c r="AR36" s="81">
        <v>10.805</v>
      </c>
      <c r="AS36" s="81">
        <v>2.085</v>
      </c>
      <c r="AT36" s="81">
        <v>-12.912000000000001</v>
      </c>
      <c r="AV36" s="81">
        <v>0</v>
      </c>
      <c r="AW36" s="81">
        <v>0</v>
      </c>
      <c r="AX36" s="81">
        <v>0</v>
      </c>
      <c r="AY36" s="69">
        <v>0</v>
      </c>
      <c r="BA36" s="69">
        <v>0</v>
      </c>
      <c r="BB36" s="69">
        <v>0</v>
      </c>
      <c r="BC36" s="69">
        <v>0</v>
      </c>
      <c r="BD36" s="69">
        <v>0</v>
      </c>
      <c r="BF36" s="69">
        <v>0</v>
      </c>
      <c r="BG36" s="81">
        <v>0</v>
      </c>
      <c r="BH36" s="69">
        <v>0</v>
      </c>
      <c r="BI36" s="81">
        <v>0</v>
      </c>
      <c r="BK36" s="81">
        <v>0</v>
      </c>
      <c r="BL36" s="69">
        <v>0</v>
      </c>
      <c r="BM36" s="69">
        <v>0</v>
      </c>
      <c r="BN36" s="81">
        <v>0</v>
      </c>
    </row>
    <row r="37" spans="2:66" outlineLevel="1" x14ac:dyDescent="0.35">
      <c r="B37" s="136" t="s">
        <v>171</v>
      </c>
      <c r="C37" s="81">
        <v>4.5999999999999999E-2</v>
      </c>
      <c r="D37" s="81">
        <v>-4.5999999999999999E-2</v>
      </c>
      <c r="E37" s="81">
        <v>0</v>
      </c>
      <c r="F37" s="81">
        <v>1.6759999999999999</v>
      </c>
      <c r="H37" s="81">
        <v>0</v>
      </c>
      <c r="I37" s="81">
        <v>0.35</v>
      </c>
      <c r="J37" s="81">
        <v>0.28000000000000003</v>
      </c>
      <c r="K37" s="81">
        <v>0.13100000000000001</v>
      </c>
      <c r="L37" s="30"/>
      <c r="M37" s="81">
        <v>0</v>
      </c>
      <c r="N37" s="81">
        <v>0</v>
      </c>
      <c r="O37" s="81">
        <v>0</v>
      </c>
      <c r="P37" s="81">
        <v>0.85199999999999998</v>
      </c>
      <c r="R37" s="81">
        <v>0</v>
      </c>
      <c r="S37" s="81">
        <v>0</v>
      </c>
      <c r="T37" s="81">
        <v>0</v>
      </c>
      <c r="U37" s="81">
        <v>0</v>
      </c>
      <c r="V37" s="30"/>
      <c r="W37" s="81">
        <v>0</v>
      </c>
      <c r="X37" s="81">
        <v>0</v>
      </c>
      <c r="Y37" s="81">
        <v>0</v>
      </c>
      <c r="Z37" s="81">
        <v>0</v>
      </c>
      <c r="AB37" s="81">
        <v>0</v>
      </c>
      <c r="AC37" s="81">
        <v>0</v>
      </c>
      <c r="AD37" s="81">
        <v>0</v>
      </c>
      <c r="AE37" s="81">
        <v>0</v>
      </c>
      <c r="AF37" s="30"/>
      <c r="AG37" s="81">
        <v>0</v>
      </c>
      <c r="AH37" s="81">
        <v>0</v>
      </c>
      <c r="AI37" s="81">
        <v>0</v>
      </c>
      <c r="AJ37" s="81">
        <v>0</v>
      </c>
      <c r="AL37" s="81">
        <v>0</v>
      </c>
      <c r="AM37" s="81">
        <v>0</v>
      </c>
      <c r="AN37" s="81">
        <v>0</v>
      </c>
      <c r="AO37" s="81">
        <v>0</v>
      </c>
      <c r="AP37" s="30"/>
      <c r="AQ37" s="81">
        <v>0</v>
      </c>
      <c r="AR37" s="81">
        <v>0</v>
      </c>
      <c r="AS37" s="81">
        <v>0</v>
      </c>
      <c r="AT37" s="81">
        <v>8.8610000000000007</v>
      </c>
      <c r="AV37" s="81">
        <v>0</v>
      </c>
      <c r="AW37" s="81">
        <v>0</v>
      </c>
      <c r="AX37" s="81">
        <v>0</v>
      </c>
      <c r="AY37" s="69">
        <v>0</v>
      </c>
      <c r="BA37" s="69">
        <v>0</v>
      </c>
      <c r="BB37" s="69">
        <v>0</v>
      </c>
      <c r="BC37" s="69">
        <v>0</v>
      </c>
      <c r="BD37" s="69">
        <v>0</v>
      </c>
      <c r="BF37" s="69">
        <v>0</v>
      </c>
      <c r="BG37" s="81">
        <v>0</v>
      </c>
      <c r="BH37" s="69">
        <v>0</v>
      </c>
      <c r="BI37" s="81">
        <v>0</v>
      </c>
      <c r="BK37" s="81">
        <v>0</v>
      </c>
      <c r="BL37" s="69">
        <v>0</v>
      </c>
      <c r="BM37" s="69">
        <v>0</v>
      </c>
      <c r="BN37" s="81">
        <v>0</v>
      </c>
    </row>
    <row r="38" spans="2:66" outlineLevel="1" x14ac:dyDescent="0.35">
      <c r="B38" s="135" t="s">
        <v>162</v>
      </c>
      <c r="C38" s="81">
        <v>4.5999999999999999E-2</v>
      </c>
      <c r="D38" s="81">
        <v>-4.5999999999999999E-2</v>
      </c>
      <c r="E38" s="81">
        <v>9.8000000000000004E-2</v>
      </c>
      <c r="F38" s="81">
        <v>1.5779999999999998</v>
      </c>
      <c r="H38" s="81">
        <v>0</v>
      </c>
      <c r="I38" s="81">
        <v>0.27100000000000002</v>
      </c>
      <c r="J38" s="81">
        <v>0.22800000000000001</v>
      </c>
      <c r="K38" s="81">
        <v>9.6999999999999975E-2</v>
      </c>
      <c r="L38" s="30"/>
      <c r="M38" s="81">
        <v>0.154</v>
      </c>
      <c r="N38" s="81">
        <v>0.27</v>
      </c>
      <c r="O38" s="81">
        <v>0.39300000000000002</v>
      </c>
      <c r="P38" s="81">
        <v>-0.75800000000000001</v>
      </c>
      <c r="R38" s="81">
        <v>0</v>
      </c>
      <c r="S38" s="81">
        <v>0</v>
      </c>
      <c r="T38" s="81">
        <v>0</v>
      </c>
      <c r="U38" s="81">
        <v>0</v>
      </c>
      <c r="V38" s="30"/>
      <c r="W38" s="81">
        <v>16.018000000000001</v>
      </c>
      <c r="X38" s="81">
        <v>8.2999999999998408E-2</v>
      </c>
      <c r="Y38" s="81">
        <v>0</v>
      </c>
      <c r="Z38" s="81">
        <v>5.0000000000000017E-2</v>
      </c>
      <c r="AB38" s="81">
        <v>0.01</v>
      </c>
      <c r="AC38" s="81">
        <v>7.1000000000000008E-2</v>
      </c>
      <c r="AD38" s="81">
        <v>3.0000000000000001E-3</v>
      </c>
      <c r="AE38" s="81">
        <v>4.5960000000000001</v>
      </c>
      <c r="AF38" s="30"/>
      <c r="AG38" s="81">
        <v>0</v>
      </c>
      <c r="AH38" s="81">
        <v>0.109</v>
      </c>
      <c r="AI38" s="81">
        <v>3.004</v>
      </c>
      <c r="AJ38" s="81">
        <v>0</v>
      </c>
      <c r="AL38" s="81">
        <v>3.8460000000000001</v>
      </c>
      <c r="AM38" s="81">
        <v>16.257000000000001</v>
      </c>
      <c r="AN38" s="81">
        <v>2.0990000000000002</v>
      </c>
      <c r="AO38" s="81">
        <v>2.7059999999999995</v>
      </c>
      <c r="AP38" s="30"/>
      <c r="AQ38" s="81">
        <v>2.0920000000000001</v>
      </c>
      <c r="AR38" s="81">
        <v>2.9999999999999805E-2</v>
      </c>
      <c r="AS38" s="81">
        <v>2.0910000000000002</v>
      </c>
      <c r="AT38" s="81">
        <v>0.12099999999999955</v>
      </c>
      <c r="AV38" s="81">
        <v>5.6000000000000001E-2</v>
      </c>
      <c r="AW38" s="81">
        <v>0.11000000000000001</v>
      </c>
      <c r="AX38" s="81">
        <v>0</v>
      </c>
      <c r="AY38" s="69">
        <v>8.5999999999999993E-2</v>
      </c>
      <c r="BA38" s="69">
        <v>1.4999999999999999E-2</v>
      </c>
      <c r="BB38" s="69">
        <v>3.5999999999999997E-2</v>
      </c>
      <c r="BC38" s="69">
        <v>0</v>
      </c>
      <c r="BD38" s="69">
        <v>2E-3</v>
      </c>
      <c r="BF38" s="69">
        <v>0</v>
      </c>
      <c r="BG38" s="81">
        <v>0.03</v>
      </c>
      <c r="BH38" s="69">
        <v>0.02</v>
      </c>
      <c r="BI38" s="81">
        <v>0</v>
      </c>
      <c r="BK38" s="81">
        <v>0.04</v>
      </c>
      <c r="BL38" s="69">
        <v>0</v>
      </c>
      <c r="BM38" s="69">
        <v>4.0000000000000001E-3</v>
      </c>
      <c r="BN38" s="81">
        <v>6.9999999999999993E-3</v>
      </c>
    </row>
    <row r="39" spans="2:66" outlineLevel="1" x14ac:dyDescent="0.35">
      <c r="B39" s="136" t="s">
        <v>172</v>
      </c>
      <c r="C39" s="81">
        <v>0</v>
      </c>
      <c r="D39" s="81">
        <v>0</v>
      </c>
      <c r="E39" s="81">
        <v>0</v>
      </c>
      <c r="F39" s="81">
        <v>0</v>
      </c>
      <c r="H39" s="81">
        <v>0</v>
      </c>
      <c r="I39" s="81">
        <v>7.9000000000000001E-2</v>
      </c>
      <c r="J39" s="81">
        <v>5.1999999999999998E-2</v>
      </c>
      <c r="K39" s="81">
        <v>3.4000000000000002E-2</v>
      </c>
      <c r="L39" s="30"/>
      <c r="M39" s="81">
        <v>0</v>
      </c>
      <c r="N39" s="81">
        <v>0</v>
      </c>
      <c r="O39" s="81">
        <v>0</v>
      </c>
      <c r="P39" s="81">
        <v>0.79300000000000004</v>
      </c>
      <c r="R39" s="81">
        <v>0</v>
      </c>
      <c r="S39" s="81">
        <v>0</v>
      </c>
      <c r="T39" s="81">
        <v>0</v>
      </c>
      <c r="U39" s="81">
        <v>0</v>
      </c>
      <c r="V39" s="30"/>
      <c r="W39" s="81">
        <v>16</v>
      </c>
      <c r="X39" s="81">
        <v>0</v>
      </c>
      <c r="Y39" s="81">
        <v>4.9000000000000002E-2</v>
      </c>
      <c r="Z39" s="81">
        <v>0</v>
      </c>
      <c r="AB39" s="81">
        <v>0</v>
      </c>
      <c r="AC39" s="81">
        <v>0</v>
      </c>
      <c r="AD39" s="81">
        <v>3.0000000000000001E-3</v>
      </c>
      <c r="AE39" s="81">
        <v>0</v>
      </c>
      <c r="AF39" s="30"/>
      <c r="AG39" s="81">
        <v>3.4000000000000002E-2</v>
      </c>
      <c r="AH39" s="81">
        <v>-3.4000000000000002E-2</v>
      </c>
      <c r="AI39" s="81">
        <v>4.0000000000000001E-3</v>
      </c>
      <c r="AJ39" s="81">
        <v>-0.113</v>
      </c>
      <c r="AL39" s="81">
        <v>0</v>
      </c>
      <c r="AM39" s="81">
        <v>10.432</v>
      </c>
      <c r="AN39" s="81">
        <v>2.0990000000000002</v>
      </c>
      <c r="AO39" s="81">
        <v>2.3930000000000007</v>
      </c>
      <c r="AP39" s="30"/>
      <c r="AQ39" s="81">
        <v>0</v>
      </c>
      <c r="AR39" s="81">
        <v>2</v>
      </c>
      <c r="AS39" s="81">
        <v>2.0030000000000001</v>
      </c>
      <c r="AT39" s="81">
        <v>-3.6720000000000002</v>
      </c>
      <c r="AV39" s="81">
        <v>0</v>
      </c>
      <c r="AW39" s="81">
        <v>0</v>
      </c>
      <c r="AX39" s="81">
        <v>0</v>
      </c>
      <c r="AY39" s="69">
        <v>0</v>
      </c>
      <c r="BA39" s="69">
        <v>0</v>
      </c>
      <c r="BB39" s="69">
        <v>0</v>
      </c>
      <c r="BC39" s="69">
        <v>0</v>
      </c>
      <c r="BD39" s="69">
        <v>0</v>
      </c>
      <c r="BF39" s="69">
        <v>0</v>
      </c>
      <c r="BG39" s="81">
        <v>0.03</v>
      </c>
      <c r="BH39" s="69">
        <v>0.02</v>
      </c>
      <c r="BI39" s="81">
        <v>0</v>
      </c>
      <c r="BK39" s="81">
        <v>0</v>
      </c>
      <c r="BL39" s="69">
        <v>0</v>
      </c>
      <c r="BM39" s="69">
        <v>0</v>
      </c>
      <c r="BN39" s="81">
        <v>0</v>
      </c>
    </row>
    <row r="40" spans="2:66" outlineLevel="1" x14ac:dyDescent="0.35">
      <c r="B40" s="136" t="s">
        <v>173</v>
      </c>
      <c r="C40" s="81">
        <v>0</v>
      </c>
      <c r="D40" s="81">
        <v>0</v>
      </c>
      <c r="E40" s="81">
        <v>0</v>
      </c>
      <c r="F40" s="81">
        <v>0</v>
      </c>
      <c r="H40" s="81">
        <v>0</v>
      </c>
      <c r="I40" s="81">
        <v>0</v>
      </c>
      <c r="J40" s="81">
        <v>0</v>
      </c>
      <c r="K40" s="81">
        <v>0</v>
      </c>
      <c r="L40" s="30"/>
      <c r="M40" s="81">
        <v>0</v>
      </c>
      <c r="N40" s="81">
        <v>0</v>
      </c>
      <c r="O40" s="81">
        <v>0</v>
      </c>
      <c r="P40" s="81">
        <v>0</v>
      </c>
      <c r="R40" s="81">
        <v>0</v>
      </c>
      <c r="S40" s="81">
        <v>0</v>
      </c>
      <c r="T40" s="81">
        <v>0</v>
      </c>
      <c r="U40" s="81">
        <v>0</v>
      </c>
      <c r="V40" s="30"/>
      <c r="W40" s="81">
        <v>0</v>
      </c>
      <c r="X40" s="81">
        <v>0</v>
      </c>
      <c r="Y40" s="81">
        <v>4.9000000000000002E-2</v>
      </c>
      <c r="Z40" s="81">
        <v>0</v>
      </c>
      <c r="AB40" s="81">
        <v>0</v>
      </c>
      <c r="AC40" s="81">
        <v>0</v>
      </c>
      <c r="AD40" s="81">
        <v>0</v>
      </c>
      <c r="AE40" s="81">
        <v>1.3</v>
      </c>
      <c r="AF40" s="30"/>
      <c r="AG40" s="81">
        <v>0</v>
      </c>
      <c r="AH40" s="81">
        <v>0</v>
      </c>
      <c r="AI40" s="81">
        <v>3</v>
      </c>
      <c r="AJ40" s="81">
        <v>0</v>
      </c>
      <c r="AL40" s="81">
        <v>3.7959999999999998</v>
      </c>
      <c r="AM40" s="81">
        <v>0</v>
      </c>
      <c r="AN40" s="81">
        <v>0</v>
      </c>
      <c r="AO40" s="81">
        <v>0</v>
      </c>
      <c r="AP40" s="30"/>
      <c r="AQ40" s="81">
        <v>2</v>
      </c>
      <c r="AR40" s="81">
        <v>-2</v>
      </c>
      <c r="AS40" s="81">
        <v>0</v>
      </c>
      <c r="AT40" s="81">
        <v>4.0030000000000001</v>
      </c>
      <c r="AV40" s="81">
        <v>0</v>
      </c>
      <c r="AW40" s="81">
        <v>0</v>
      </c>
      <c r="AX40" s="81">
        <v>0</v>
      </c>
      <c r="AY40" s="69">
        <v>0</v>
      </c>
      <c r="BA40" s="69">
        <v>0</v>
      </c>
      <c r="BB40" s="69">
        <v>0</v>
      </c>
      <c r="BC40" s="69">
        <v>0</v>
      </c>
      <c r="BD40" s="69">
        <v>0</v>
      </c>
      <c r="BF40" s="69">
        <v>0</v>
      </c>
      <c r="BG40" s="81">
        <v>0</v>
      </c>
      <c r="BH40" s="69">
        <v>0</v>
      </c>
      <c r="BI40" s="81">
        <v>0</v>
      </c>
      <c r="BK40" s="81">
        <v>0</v>
      </c>
      <c r="BL40" s="69">
        <v>0</v>
      </c>
      <c r="BM40" s="69">
        <v>0</v>
      </c>
      <c r="BN40" s="81">
        <v>0</v>
      </c>
    </row>
    <row r="41" spans="2:66" outlineLevel="1" x14ac:dyDescent="0.35">
      <c r="B41" s="136" t="s">
        <v>174</v>
      </c>
      <c r="C41" s="81">
        <v>0</v>
      </c>
      <c r="D41" s="81">
        <v>0</v>
      </c>
      <c r="E41" s="81">
        <v>9.8000000000000004E-2</v>
      </c>
      <c r="F41" s="81">
        <v>-9.8000000000000004E-2</v>
      </c>
      <c r="H41" s="81">
        <v>0</v>
      </c>
      <c r="I41" s="81">
        <v>0</v>
      </c>
      <c r="J41" s="81">
        <v>0</v>
      </c>
      <c r="K41" s="81">
        <v>0.16500000000000001</v>
      </c>
      <c r="L41" s="30"/>
      <c r="M41" s="81">
        <v>0.154</v>
      </c>
      <c r="N41" s="81">
        <v>0.27</v>
      </c>
      <c r="O41" s="81">
        <v>0.39300000000000002</v>
      </c>
      <c r="P41" s="81">
        <v>-0.81700000000000006</v>
      </c>
      <c r="R41" s="81">
        <v>0</v>
      </c>
      <c r="S41" s="81">
        <v>0</v>
      </c>
      <c r="T41" s="81">
        <v>0</v>
      </c>
      <c r="U41" s="81">
        <v>0</v>
      </c>
      <c r="V41" s="30"/>
      <c r="W41" s="81">
        <v>1.7999999999999999E-2</v>
      </c>
      <c r="X41" s="81">
        <v>8.3000000000000004E-2</v>
      </c>
      <c r="Y41" s="81">
        <v>0</v>
      </c>
      <c r="Z41" s="81">
        <v>5.0000000000000017E-2</v>
      </c>
      <c r="AB41" s="81">
        <v>0.01</v>
      </c>
      <c r="AC41" s="81">
        <v>-0.01</v>
      </c>
      <c r="AD41" s="81">
        <v>0</v>
      </c>
      <c r="AE41" s="81">
        <v>3.38</v>
      </c>
      <c r="AF41" s="30"/>
      <c r="AG41" s="81">
        <v>3.4000000000000002E-2</v>
      </c>
      <c r="AH41" s="81">
        <v>7.4999999999999997E-2</v>
      </c>
      <c r="AI41" s="81">
        <v>0</v>
      </c>
      <c r="AJ41" s="81">
        <v>0.113</v>
      </c>
      <c r="AL41" s="81">
        <v>0.05</v>
      </c>
      <c r="AM41" s="81">
        <v>5.8250000000000002</v>
      </c>
      <c r="AN41" s="81">
        <v>0</v>
      </c>
      <c r="AO41" s="81">
        <v>0.31299999999999883</v>
      </c>
      <c r="AP41" s="30"/>
      <c r="AQ41" s="81">
        <v>9.1999999999999998E-2</v>
      </c>
      <c r="AR41" s="81">
        <v>0.03</v>
      </c>
      <c r="AS41" s="81">
        <v>8.7999999999999995E-2</v>
      </c>
      <c r="AT41" s="81">
        <v>-0.21</v>
      </c>
      <c r="AV41" s="81">
        <v>5.6000000000000001E-2</v>
      </c>
      <c r="AW41" s="81">
        <v>0.11000000000000001</v>
      </c>
      <c r="AX41" s="81">
        <v>0</v>
      </c>
      <c r="AY41" s="69">
        <v>8.5999999999999993E-2</v>
      </c>
      <c r="BA41" s="69">
        <v>1.4999999999999999E-2</v>
      </c>
      <c r="BB41" s="69">
        <v>3.5999999999999997E-2</v>
      </c>
      <c r="BC41" s="69">
        <v>0</v>
      </c>
      <c r="BD41" s="69">
        <v>2E-3</v>
      </c>
      <c r="BF41" s="69">
        <v>0</v>
      </c>
      <c r="BG41" s="81">
        <v>0</v>
      </c>
      <c r="BH41" s="69">
        <v>0</v>
      </c>
      <c r="BI41" s="81">
        <v>0</v>
      </c>
      <c r="BK41" s="81">
        <v>0.04</v>
      </c>
      <c r="BL41" s="69">
        <v>0</v>
      </c>
      <c r="BM41" s="69">
        <v>4.0000000000000001E-3</v>
      </c>
      <c r="BN41" s="81">
        <v>6.9999999999999993E-3</v>
      </c>
    </row>
    <row r="42" spans="2:66" outlineLevel="1" x14ac:dyDescent="0.35">
      <c r="B42" s="131" t="s">
        <v>175</v>
      </c>
      <c r="C42" s="81">
        <v>0</v>
      </c>
      <c r="D42" s="81">
        <v>0</v>
      </c>
      <c r="E42" s="81">
        <v>0</v>
      </c>
      <c r="F42" s="81">
        <v>0</v>
      </c>
      <c r="H42" s="81">
        <v>0</v>
      </c>
      <c r="I42" s="81">
        <v>0</v>
      </c>
      <c r="J42" s="81">
        <v>0</v>
      </c>
      <c r="K42" s="81">
        <v>0</v>
      </c>
      <c r="L42" s="30"/>
      <c r="M42" s="81">
        <v>0</v>
      </c>
      <c r="N42" s="81">
        <v>0</v>
      </c>
      <c r="O42" s="81">
        <v>0</v>
      </c>
      <c r="P42" s="81">
        <v>330.90600000000001</v>
      </c>
      <c r="R42" s="81">
        <v>1.58</v>
      </c>
      <c r="S42" s="81">
        <v>0</v>
      </c>
      <c r="T42" s="81">
        <v>0</v>
      </c>
      <c r="U42" s="81">
        <v>0</v>
      </c>
      <c r="V42" s="30"/>
      <c r="W42" s="81">
        <v>70</v>
      </c>
      <c r="X42" s="81">
        <v>0</v>
      </c>
      <c r="Y42" s="81">
        <v>0</v>
      </c>
      <c r="Z42" s="81">
        <v>5.0100000000000051</v>
      </c>
      <c r="AB42" s="81">
        <v>0</v>
      </c>
      <c r="AC42" s="81">
        <v>8.1000000000000003E-2</v>
      </c>
      <c r="AD42" s="81">
        <v>0</v>
      </c>
      <c r="AE42" s="81">
        <v>0.33699999999999997</v>
      </c>
      <c r="AF42" s="30"/>
      <c r="AG42" s="81">
        <v>0</v>
      </c>
      <c r="AH42" s="81">
        <v>0</v>
      </c>
      <c r="AI42" s="81">
        <v>0</v>
      </c>
      <c r="AJ42" s="81">
        <v>0</v>
      </c>
      <c r="AL42" s="81">
        <v>0</v>
      </c>
      <c r="AM42" s="81">
        <v>0</v>
      </c>
      <c r="AN42" s="81">
        <v>0</v>
      </c>
      <c r="AO42" s="81">
        <v>0</v>
      </c>
      <c r="AP42" s="30"/>
      <c r="AQ42" s="81">
        <v>0</v>
      </c>
      <c r="AR42" s="81">
        <v>0</v>
      </c>
      <c r="AS42" s="81">
        <v>0</v>
      </c>
      <c r="AT42" s="81">
        <v>0</v>
      </c>
      <c r="AV42" s="81">
        <v>0</v>
      </c>
      <c r="AW42" s="81">
        <v>0</v>
      </c>
      <c r="AX42" s="81">
        <v>0</v>
      </c>
      <c r="AY42" s="69">
        <v>0</v>
      </c>
      <c r="BA42" s="69">
        <v>0</v>
      </c>
      <c r="BB42" s="69">
        <v>0</v>
      </c>
      <c r="BC42" s="69">
        <v>0</v>
      </c>
      <c r="BD42" s="69">
        <v>0</v>
      </c>
      <c r="BF42" s="69">
        <v>0</v>
      </c>
      <c r="BG42" s="81">
        <v>0</v>
      </c>
      <c r="BH42" s="69">
        <v>0</v>
      </c>
      <c r="BI42" s="81">
        <v>0</v>
      </c>
      <c r="BK42" s="81">
        <v>127</v>
      </c>
      <c r="BL42" s="69">
        <v>262</v>
      </c>
      <c r="BM42" s="69">
        <v>151</v>
      </c>
      <c r="BN42" s="81">
        <v>0</v>
      </c>
    </row>
    <row r="43" spans="2:66" s="1" customFormat="1" outlineLevel="1" x14ac:dyDescent="0.35">
      <c r="B43" s="137" t="s">
        <v>176</v>
      </c>
      <c r="C43" s="92">
        <v>-11.321</v>
      </c>
      <c r="D43" s="92">
        <v>-15.228</v>
      </c>
      <c r="E43" s="92">
        <v>-16.263999999999999</v>
      </c>
      <c r="F43" s="92">
        <v>-19.707000000000001</v>
      </c>
      <c r="H43" s="92">
        <v>-10.58</v>
      </c>
      <c r="I43" s="92">
        <v>-14.947000000000001</v>
      </c>
      <c r="J43" s="92">
        <v>-20.280999999999999</v>
      </c>
      <c r="K43" s="92">
        <v>-50.782999999999994</v>
      </c>
      <c r="L43" s="68"/>
      <c r="M43" s="92">
        <v>-63.363</v>
      </c>
      <c r="N43" s="92">
        <v>-86.712999999999994</v>
      </c>
      <c r="O43" s="92">
        <v>-47.274999999999999</v>
      </c>
      <c r="P43" s="92">
        <v>-379.89300000000003</v>
      </c>
      <c r="R43" s="92">
        <v>-17.289000000000001</v>
      </c>
      <c r="S43" s="92">
        <v>-30.751999999999995</v>
      </c>
      <c r="T43" s="92">
        <v>-7.609</v>
      </c>
      <c r="U43" s="92">
        <v>-15.527000000000008</v>
      </c>
      <c r="V43" s="68"/>
      <c r="W43" s="92">
        <v>-101.95099999999999</v>
      </c>
      <c r="X43" s="92">
        <v>-7.0620000000000118</v>
      </c>
      <c r="Y43" s="92">
        <v>-22.584</v>
      </c>
      <c r="Z43" s="92">
        <v>1.0409999999999968</v>
      </c>
      <c r="AB43" s="92">
        <v>7.7569999999999997</v>
      </c>
      <c r="AC43" s="92">
        <v>-21.499000000000002</v>
      </c>
      <c r="AD43" s="92">
        <v>17.791</v>
      </c>
      <c r="AE43" s="92">
        <v>-43.656999999999996</v>
      </c>
      <c r="AF43" s="68"/>
      <c r="AG43" s="92">
        <v>-37.145000000000003</v>
      </c>
      <c r="AH43" s="92">
        <v>-81.448999999999984</v>
      </c>
      <c r="AI43" s="92">
        <v>-48.188000000000002</v>
      </c>
      <c r="AJ43" s="92">
        <v>-93.953999999999979</v>
      </c>
      <c r="AL43" s="92">
        <v>-96.968000000000004</v>
      </c>
      <c r="AM43" s="92">
        <v>-113.253</v>
      </c>
      <c r="AN43" s="92">
        <v>-126.761</v>
      </c>
      <c r="AO43" s="92">
        <v>-181.25099999999992</v>
      </c>
      <c r="AP43" s="68"/>
      <c r="AQ43" s="92">
        <v>-104.71899999999999</v>
      </c>
      <c r="AR43" s="92">
        <v>-159.38499999999999</v>
      </c>
      <c r="AS43" s="92">
        <v>-92.244</v>
      </c>
      <c r="AT43" s="92">
        <v>-119.61099999999999</v>
      </c>
      <c r="AV43" s="92">
        <v>-96.194000000000003</v>
      </c>
      <c r="AW43" s="92">
        <v>-94.396000000000001</v>
      </c>
      <c r="AX43" s="92">
        <v>-99.959000000000003</v>
      </c>
      <c r="AY43" s="98">
        <v>-124.97700000000003</v>
      </c>
      <c r="BA43" s="98">
        <v>-17.498000000000001</v>
      </c>
      <c r="BB43" s="98">
        <v>-81.406000000000006</v>
      </c>
      <c r="BC43" s="98">
        <v>-43.189</v>
      </c>
      <c r="BD43" s="98">
        <v>-39.261000000000003</v>
      </c>
      <c r="BF43" s="98">
        <v>-106.291</v>
      </c>
      <c r="BG43" s="92">
        <v>-80.745000000000005</v>
      </c>
      <c r="BH43" s="98">
        <v>-105.563</v>
      </c>
      <c r="BI43" s="92">
        <v>-91.335000000000036</v>
      </c>
      <c r="BK43" s="92">
        <v>-146.01499999999999</v>
      </c>
      <c r="BL43" s="98">
        <v>-281.30200000000002</v>
      </c>
      <c r="BM43" s="98">
        <v>-192.27699999999999</v>
      </c>
      <c r="BN43" s="81">
        <v>-84.801999999999907</v>
      </c>
    </row>
    <row r="44" spans="2:66" x14ac:dyDescent="0.35">
      <c r="B44" s="127" t="s">
        <v>177</v>
      </c>
      <c r="C44" s="81"/>
      <c r="D44" s="81"/>
      <c r="E44" s="81"/>
      <c r="F44" s="30"/>
      <c r="H44" s="81"/>
      <c r="I44" s="81"/>
      <c r="J44" s="30"/>
      <c r="K44" s="81"/>
      <c r="L44" s="30"/>
      <c r="M44" s="81"/>
      <c r="N44" s="81"/>
      <c r="O44" s="30"/>
      <c r="P44" s="81"/>
      <c r="R44" s="81"/>
      <c r="S44" s="81"/>
      <c r="T44" s="30"/>
      <c r="U44" s="81"/>
      <c r="V44" s="30"/>
      <c r="W44" s="81"/>
      <c r="X44" s="81"/>
      <c r="Y44" s="30"/>
      <c r="Z44" s="81"/>
      <c r="AB44" s="81"/>
      <c r="AC44" s="81"/>
      <c r="AD44" s="30"/>
      <c r="AE44" s="81"/>
      <c r="AF44" s="30"/>
      <c r="AG44" s="81"/>
      <c r="AH44" s="81"/>
      <c r="AI44" s="30"/>
      <c r="AJ44" s="81"/>
      <c r="AL44" s="81"/>
      <c r="AM44" s="81"/>
      <c r="AN44" s="30"/>
      <c r="AO44" s="81"/>
      <c r="AP44" s="30"/>
      <c r="AQ44" s="81"/>
      <c r="AR44" s="81"/>
      <c r="AS44" s="30"/>
      <c r="AT44" s="81"/>
      <c r="AV44" s="81"/>
      <c r="AW44" s="81"/>
      <c r="BH44" s="69"/>
      <c r="BN44" s="30"/>
    </row>
    <row r="45" spans="2:66" outlineLevel="1" x14ac:dyDescent="0.35">
      <c r="B45" s="130" t="s">
        <v>157</v>
      </c>
      <c r="C45" s="81">
        <v>1.552</v>
      </c>
      <c r="D45" s="81">
        <v>-0.29900000000000015</v>
      </c>
      <c r="E45" s="81">
        <v>11.475</v>
      </c>
      <c r="F45" s="81">
        <v>-3.9610000000000003</v>
      </c>
      <c r="H45" s="81">
        <v>6.0579999999999998</v>
      </c>
      <c r="I45" s="81">
        <v>-6.0579999999999998</v>
      </c>
      <c r="J45" s="81">
        <v>0</v>
      </c>
      <c r="K45" s="81">
        <v>18.707000000000001</v>
      </c>
      <c r="L45" s="30"/>
      <c r="M45" s="81">
        <v>61.448999999999998</v>
      </c>
      <c r="N45" s="81">
        <v>96.61999999999999</v>
      </c>
      <c r="O45" s="81">
        <v>44.094000000000001</v>
      </c>
      <c r="P45" s="81">
        <v>432.38599999999997</v>
      </c>
      <c r="R45" s="81">
        <v>77.331000000000003</v>
      </c>
      <c r="S45" s="81">
        <v>-41.38</v>
      </c>
      <c r="T45" s="81">
        <v>128.21600000000001</v>
      </c>
      <c r="U45" s="81">
        <v>0.3189999999999884</v>
      </c>
      <c r="V45" s="30"/>
      <c r="W45" s="81">
        <v>0.86</v>
      </c>
      <c r="X45" s="81">
        <v>32.606999999999999</v>
      </c>
      <c r="Y45" s="81">
        <v>7.7290000000000001</v>
      </c>
      <c r="Z45" s="81">
        <v>7.3500000000000005</v>
      </c>
      <c r="AB45" s="81">
        <v>6.0019999999999998</v>
      </c>
      <c r="AC45" s="81">
        <v>-6.0019999999999998</v>
      </c>
      <c r="AD45" s="81">
        <v>127.193</v>
      </c>
      <c r="AE45" s="81">
        <v>-111.22</v>
      </c>
      <c r="AF45" s="30"/>
      <c r="AG45" s="81">
        <v>23.776</v>
      </c>
      <c r="AH45" s="81">
        <v>-23.776</v>
      </c>
      <c r="AI45" s="81">
        <v>126.916</v>
      </c>
      <c r="AJ45" s="81">
        <v>-110.58799999999999</v>
      </c>
      <c r="AL45" s="81">
        <v>141.31399999999999</v>
      </c>
      <c r="AM45" s="81">
        <v>-12.626999999999981</v>
      </c>
      <c r="AN45" s="81">
        <v>185.08199999999999</v>
      </c>
      <c r="AO45" s="81">
        <v>-94.222000000000008</v>
      </c>
      <c r="AP45" s="30"/>
      <c r="AQ45" s="81">
        <v>153.55099999999999</v>
      </c>
      <c r="AR45" s="81">
        <v>5.7860000000000014</v>
      </c>
      <c r="AS45" s="81">
        <v>190.26499999999999</v>
      </c>
      <c r="AT45" s="81">
        <v>-67.06699999999995</v>
      </c>
      <c r="AV45" s="81">
        <v>248.94900000000001</v>
      </c>
      <c r="AW45" s="81">
        <v>-60.934000000000026</v>
      </c>
      <c r="AX45" s="81">
        <v>173.01400000000001</v>
      </c>
      <c r="AY45" s="81">
        <v>3.7900000000000205</v>
      </c>
      <c r="BA45" s="69">
        <v>163.61099999999999</v>
      </c>
      <c r="BB45" s="69">
        <v>0</v>
      </c>
      <c r="BC45" s="69">
        <v>71.040999999999997</v>
      </c>
      <c r="BD45" s="69">
        <v>8.1679999999999993</v>
      </c>
      <c r="BF45" s="69">
        <v>138.958</v>
      </c>
      <c r="BG45" s="69">
        <v>8.5999999999999993E-2</v>
      </c>
      <c r="BH45" s="69">
        <v>26.186</v>
      </c>
      <c r="BI45" s="69">
        <v>0</v>
      </c>
      <c r="BK45" s="81">
        <v>35.741</v>
      </c>
      <c r="BL45" s="69">
        <v>78.495000000000005</v>
      </c>
      <c r="BM45" s="69">
        <v>69.528000000000006</v>
      </c>
      <c r="BN45" s="81">
        <v>185.46600000000001</v>
      </c>
    </row>
    <row r="46" spans="2:66" outlineLevel="1" x14ac:dyDescent="0.35">
      <c r="B46" s="134" t="s">
        <v>178</v>
      </c>
      <c r="C46" s="81">
        <v>1.552</v>
      </c>
      <c r="D46" s="81">
        <v>-0.29900000000000015</v>
      </c>
      <c r="E46" s="81">
        <v>11.475</v>
      </c>
      <c r="F46" s="81">
        <v>-12.728</v>
      </c>
      <c r="H46" s="81">
        <v>0</v>
      </c>
      <c r="I46" s="81">
        <v>0</v>
      </c>
      <c r="J46" s="81">
        <v>0</v>
      </c>
      <c r="K46" s="81">
        <v>0</v>
      </c>
      <c r="L46" s="30"/>
      <c r="M46" s="81">
        <v>0</v>
      </c>
      <c r="N46" s="81">
        <v>5.0000000000000001E-3</v>
      </c>
      <c r="O46" s="81">
        <v>0</v>
      </c>
      <c r="P46" s="81">
        <v>37</v>
      </c>
      <c r="R46" s="81">
        <v>0</v>
      </c>
      <c r="S46" s="81">
        <v>0</v>
      </c>
      <c r="T46" s="81">
        <v>8.0000000000000002E-3</v>
      </c>
      <c r="U46" s="81">
        <v>0</v>
      </c>
      <c r="V46" s="30"/>
      <c r="W46" s="81">
        <v>0</v>
      </c>
      <c r="X46" s="81">
        <v>0</v>
      </c>
      <c r="Y46" s="81">
        <v>0</v>
      </c>
      <c r="Z46" s="81">
        <v>0</v>
      </c>
      <c r="AB46" s="81">
        <v>0</v>
      </c>
      <c r="AC46" s="81">
        <v>0</v>
      </c>
      <c r="AD46" s="81">
        <v>0</v>
      </c>
      <c r="AE46" s="81">
        <v>3</v>
      </c>
      <c r="AF46" s="30"/>
      <c r="AG46" s="81">
        <v>0</v>
      </c>
      <c r="AH46" s="81">
        <v>0</v>
      </c>
      <c r="AI46" s="81">
        <v>0</v>
      </c>
      <c r="AJ46" s="81">
        <v>0</v>
      </c>
      <c r="AL46" s="81">
        <v>2E-3</v>
      </c>
      <c r="AM46" s="81">
        <v>-2E-3</v>
      </c>
      <c r="AN46" s="81">
        <v>0</v>
      </c>
      <c r="AO46" s="81">
        <v>0</v>
      </c>
      <c r="AP46" s="30"/>
      <c r="AQ46" s="81">
        <v>2E-3</v>
      </c>
      <c r="AR46" s="81">
        <v>-2E-3</v>
      </c>
      <c r="AS46" s="81">
        <v>5.0000000000000001E-3</v>
      </c>
      <c r="AT46" s="81">
        <v>0</v>
      </c>
      <c r="AV46" s="81">
        <v>0</v>
      </c>
      <c r="AW46" s="81">
        <v>0</v>
      </c>
      <c r="AX46" s="81">
        <v>0</v>
      </c>
      <c r="AY46" s="81">
        <v>0</v>
      </c>
      <c r="BA46" s="69">
        <v>8.1679999999999993</v>
      </c>
      <c r="BB46" s="69">
        <v>0</v>
      </c>
      <c r="BC46" s="69">
        <v>0</v>
      </c>
      <c r="BD46" s="69">
        <v>8.1679999999999993</v>
      </c>
      <c r="BF46" s="69">
        <v>0</v>
      </c>
      <c r="BG46" s="69">
        <v>7.8E-2</v>
      </c>
      <c r="BH46" s="69">
        <v>26.186</v>
      </c>
      <c r="BI46" s="69">
        <v>0</v>
      </c>
      <c r="BK46" s="81">
        <v>0</v>
      </c>
      <c r="BL46" s="69">
        <v>0</v>
      </c>
      <c r="BM46" s="69">
        <v>0</v>
      </c>
      <c r="BN46" s="81">
        <v>0</v>
      </c>
    </row>
    <row r="47" spans="2:66" outlineLevel="1" x14ac:dyDescent="0.35">
      <c r="B47" s="134" t="s">
        <v>179</v>
      </c>
      <c r="C47" s="81">
        <v>0</v>
      </c>
      <c r="D47" s="81">
        <v>0</v>
      </c>
      <c r="E47" s="81">
        <v>0</v>
      </c>
      <c r="F47" s="81">
        <v>8.7669999999999995</v>
      </c>
      <c r="H47" s="81">
        <v>6.0579999999999998</v>
      </c>
      <c r="I47" s="81">
        <v>-6.0579999999999998</v>
      </c>
      <c r="J47" s="81">
        <v>0</v>
      </c>
      <c r="K47" s="81">
        <v>18.707000000000001</v>
      </c>
      <c r="L47" s="30"/>
      <c r="M47" s="81">
        <v>61.448999999999998</v>
      </c>
      <c r="N47" s="81">
        <v>96.614999999999995</v>
      </c>
      <c r="O47" s="81">
        <v>44.094000000000001</v>
      </c>
      <c r="P47" s="81">
        <v>395.38599999999997</v>
      </c>
      <c r="R47" s="81">
        <v>77.331000000000003</v>
      </c>
      <c r="S47" s="81">
        <v>-41.38</v>
      </c>
      <c r="T47" s="81">
        <v>0.40400000000000003</v>
      </c>
      <c r="U47" s="81">
        <v>128.12300000000002</v>
      </c>
      <c r="V47" s="30"/>
      <c r="W47" s="81">
        <v>0.86</v>
      </c>
      <c r="X47" s="81">
        <v>32.606999999999999</v>
      </c>
      <c r="Y47" s="81">
        <v>7.7290000000000001</v>
      </c>
      <c r="Z47" s="81">
        <v>7.3500000000000005</v>
      </c>
      <c r="AB47" s="81">
        <v>6.0019999999999998</v>
      </c>
      <c r="AC47" s="81">
        <v>-6.0019999999999998</v>
      </c>
      <c r="AD47" s="81">
        <v>127.193</v>
      </c>
      <c r="AE47" s="81">
        <v>-114.22</v>
      </c>
      <c r="AF47" s="30"/>
      <c r="AG47" s="81">
        <v>23.776</v>
      </c>
      <c r="AH47" s="81">
        <v>-23.776</v>
      </c>
      <c r="AI47" s="81">
        <v>126.916</v>
      </c>
      <c r="AJ47" s="81">
        <v>-110.58799999999999</v>
      </c>
      <c r="AL47" s="81">
        <v>141.31200000000001</v>
      </c>
      <c r="AM47" s="81">
        <v>-12.625</v>
      </c>
      <c r="AN47" s="81">
        <v>185.08199999999999</v>
      </c>
      <c r="AO47" s="81">
        <v>-94.222000000000008</v>
      </c>
      <c r="AP47" s="30"/>
      <c r="AQ47" s="81">
        <v>153.54900000000001</v>
      </c>
      <c r="AR47" s="81">
        <v>5.7879999999999825</v>
      </c>
      <c r="AS47" s="81">
        <v>190.26</v>
      </c>
      <c r="AT47" s="81">
        <v>-67.067000000000007</v>
      </c>
      <c r="AV47" s="81">
        <v>248.94900000000001</v>
      </c>
      <c r="AW47" s="81">
        <v>-60.934000000000026</v>
      </c>
      <c r="AX47" s="81">
        <v>173.01400000000001</v>
      </c>
      <c r="AY47" s="81">
        <v>3.7900000000000205</v>
      </c>
      <c r="BA47" s="69">
        <v>155.44300000000001</v>
      </c>
      <c r="BB47" s="69">
        <v>0</v>
      </c>
      <c r="BC47" s="69">
        <v>71.040999999999997</v>
      </c>
      <c r="BD47" s="69">
        <v>0</v>
      </c>
      <c r="BF47" s="69">
        <v>138.958</v>
      </c>
      <c r="BG47" s="69">
        <v>8.0000000000000002E-3</v>
      </c>
      <c r="BH47" s="69">
        <v>0</v>
      </c>
      <c r="BI47" s="69">
        <v>0</v>
      </c>
      <c r="BK47" s="81">
        <v>35.741</v>
      </c>
      <c r="BL47" s="69">
        <v>78.495000000000005</v>
      </c>
      <c r="BM47" s="69">
        <v>69.528000000000006</v>
      </c>
      <c r="BN47" s="81">
        <v>185.46600000000001</v>
      </c>
    </row>
    <row r="48" spans="2:66" outlineLevel="1" x14ac:dyDescent="0.35">
      <c r="B48" s="134" t="s">
        <v>180</v>
      </c>
      <c r="C48" s="81">
        <v>0</v>
      </c>
      <c r="D48" s="81">
        <v>0</v>
      </c>
      <c r="E48" s="81">
        <v>0</v>
      </c>
      <c r="F48" s="81">
        <v>0</v>
      </c>
      <c r="H48" s="81">
        <v>0</v>
      </c>
      <c r="I48" s="81">
        <v>0</v>
      </c>
      <c r="J48" s="81">
        <v>0</v>
      </c>
      <c r="K48" s="81">
        <v>0</v>
      </c>
      <c r="L48" s="30"/>
      <c r="M48" s="81">
        <v>2.7010000000000001</v>
      </c>
      <c r="N48" s="81">
        <v>-2.7010000000000001</v>
      </c>
      <c r="O48" s="81">
        <v>0</v>
      </c>
      <c r="P48" s="81">
        <v>0</v>
      </c>
      <c r="R48" s="81">
        <v>0</v>
      </c>
      <c r="S48" s="81">
        <v>0</v>
      </c>
      <c r="T48" s="81">
        <v>127.804</v>
      </c>
      <c r="U48" s="81">
        <v>-127.804</v>
      </c>
      <c r="V48" s="30"/>
      <c r="W48" s="81">
        <v>0</v>
      </c>
      <c r="X48" s="81">
        <v>0</v>
      </c>
      <c r="Y48" s="81">
        <v>0</v>
      </c>
      <c r="Z48" s="81">
        <v>0</v>
      </c>
      <c r="AB48" s="81">
        <v>0</v>
      </c>
      <c r="AC48" s="81">
        <v>0</v>
      </c>
      <c r="AD48" s="81">
        <v>0</v>
      </c>
      <c r="AE48" s="81">
        <v>0</v>
      </c>
      <c r="AF48" s="30"/>
      <c r="AG48" s="81">
        <v>0</v>
      </c>
      <c r="AH48" s="81">
        <v>0</v>
      </c>
      <c r="AI48" s="81">
        <v>0</v>
      </c>
      <c r="AJ48" s="81">
        <v>0</v>
      </c>
      <c r="AL48" s="81">
        <v>0</v>
      </c>
      <c r="AM48" s="81">
        <v>0</v>
      </c>
      <c r="AN48" s="81">
        <v>0</v>
      </c>
      <c r="AO48" s="81">
        <v>0</v>
      </c>
      <c r="AP48" s="30"/>
      <c r="AQ48" s="81">
        <v>0</v>
      </c>
      <c r="AR48" s="81">
        <v>0</v>
      </c>
      <c r="AS48" s="81">
        <v>0</v>
      </c>
      <c r="AT48" s="81">
        <v>0</v>
      </c>
      <c r="AV48" s="81">
        <v>0</v>
      </c>
      <c r="AW48" s="81">
        <v>0</v>
      </c>
      <c r="AX48" s="81">
        <v>0</v>
      </c>
      <c r="AY48" s="81">
        <v>0</v>
      </c>
      <c r="BA48" s="69">
        <v>0</v>
      </c>
      <c r="BB48" s="69">
        <v>0</v>
      </c>
      <c r="BC48" s="69">
        <v>0</v>
      </c>
      <c r="BD48" s="69">
        <v>0</v>
      </c>
      <c r="BF48" s="69">
        <v>0</v>
      </c>
      <c r="BG48" s="69">
        <v>0</v>
      </c>
      <c r="BH48" s="69">
        <v>0</v>
      </c>
      <c r="BI48" s="69">
        <v>0</v>
      </c>
      <c r="BK48" s="81">
        <v>0</v>
      </c>
      <c r="BL48" s="69">
        <v>0</v>
      </c>
      <c r="BM48" s="69">
        <v>0</v>
      </c>
      <c r="BN48" s="81">
        <v>0</v>
      </c>
    </row>
    <row r="49" spans="2:66" outlineLevel="1" x14ac:dyDescent="0.35">
      <c r="B49" s="130" t="s">
        <v>167</v>
      </c>
      <c r="C49" s="81">
        <v>7.3819999999999997</v>
      </c>
      <c r="D49" s="81">
        <v>-4.3149999999999995</v>
      </c>
      <c r="E49" s="81">
        <v>1.5169999999999999</v>
      </c>
      <c r="F49" s="81">
        <v>14.498000000000001</v>
      </c>
      <c r="H49" s="81">
        <v>3.5910000000000002</v>
      </c>
      <c r="I49" s="81">
        <v>24.506</v>
      </c>
      <c r="J49" s="81">
        <v>7.7990000000000004</v>
      </c>
      <c r="K49" s="81">
        <v>36.307999999999993</v>
      </c>
      <c r="L49" s="30"/>
      <c r="M49" s="81">
        <v>1.2749999999999999</v>
      </c>
      <c r="N49" s="81">
        <v>51.777000000000001</v>
      </c>
      <c r="O49" s="81">
        <v>4.1440000000000001</v>
      </c>
      <c r="P49" s="81">
        <v>159.143</v>
      </c>
      <c r="R49" s="81">
        <v>8.2780000000000005</v>
      </c>
      <c r="S49" s="81">
        <v>56.77</v>
      </c>
      <c r="T49" s="81">
        <v>192.35499999999999</v>
      </c>
      <c r="U49" s="81">
        <v>46.353999999999985</v>
      </c>
      <c r="V49" s="30"/>
      <c r="W49" s="81">
        <v>10.666</v>
      </c>
      <c r="X49" s="81">
        <v>41.239999999999995</v>
      </c>
      <c r="Y49" s="81">
        <v>43.476999999999997</v>
      </c>
      <c r="Z49" s="81">
        <v>121.08000000000001</v>
      </c>
      <c r="AB49" s="81">
        <v>9.52</v>
      </c>
      <c r="AC49" s="81">
        <v>48.885999999999996</v>
      </c>
      <c r="AD49" s="81">
        <v>141.28700000000001</v>
      </c>
      <c r="AE49" s="81">
        <v>10.216000000000008</v>
      </c>
      <c r="AF49" s="30"/>
      <c r="AG49" s="81">
        <v>8.6940000000000008</v>
      </c>
      <c r="AH49" s="81">
        <v>25.622</v>
      </c>
      <c r="AI49" s="81">
        <v>146.41200000000001</v>
      </c>
      <c r="AJ49" s="81">
        <v>13.742999999999995</v>
      </c>
      <c r="AL49" s="81">
        <v>3.9089999999999998</v>
      </c>
      <c r="AM49" s="81">
        <v>4.8050000000000006</v>
      </c>
      <c r="AN49" s="81">
        <v>181.24700000000001</v>
      </c>
      <c r="AO49" s="81">
        <v>30.156999999999982</v>
      </c>
      <c r="AP49" s="30"/>
      <c r="AQ49" s="81">
        <v>5.9509999999999996</v>
      </c>
      <c r="AR49" s="81">
        <v>45.156999999999996</v>
      </c>
      <c r="AS49" s="81">
        <v>176.381</v>
      </c>
      <c r="AT49" s="81">
        <v>37.808999999999997</v>
      </c>
      <c r="AV49" s="81">
        <v>11.368</v>
      </c>
      <c r="AW49" s="81">
        <v>42.046999999999997</v>
      </c>
      <c r="AX49" s="81">
        <v>69.475999999999999</v>
      </c>
      <c r="AY49" s="81">
        <v>40.766000000000005</v>
      </c>
      <c r="BA49" s="69">
        <v>21.677</v>
      </c>
      <c r="BB49" s="69">
        <v>125.246</v>
      </c>
      <c r="BC49" s="69">
        <v>82.272000000000006</v>
      </c>
      <c r="BD49" s="69">
        <v>407.47399999999999</v>
      </c>
      <c r="BF49" s="69">
        <v>24.349</v>
      </c>
      <c r="BG49" s="69">
        <v>205.339</v>
      </c>
      <c r="BH49" s="69">
        <v>230.21600000000001</v>
      </c>
      <c r="BI49" s="69">
        <v>65.198000000000036</v>
      </c>
      <c r="BK49" s="81">
        <v>15.930999999999999</v>
      </c>
      <c r="BL49" s="69">
        <v>15.671000000000001</v>
      </c>
      <c r="BM49" s="69">
        <v>97.682000000000002</v>
      </c>
      <c r="BN49" s="81">
        <v>219.01800000000003</v>
      </c>
    </row>
    <row r="50" spans="2:66" outlineLevel="1" x14ac:dyDescent="0.35">
      <c r="B50" s="134" t="s">
        <v>181</v>
      </c>
      <c r="C50" s="81">
        <v>0</v>
      </c>
      <c r="D50" s="81">
        <v>0</v>
      </c>
      <c r="E50" s="81">
        <v>0</v>
      </c>
      <c r="F50" s="81">
        <v>12.561999999999999</v>
      </c>
      <c r="H50" s="81">
        <v>2.121</v>
      </c>
      <c r="I50" s="81">
        <v>-2.121</v>
      </c>
      <c r="J50" s="81">
        <v>0</v>
      </c>
      <c r="K50" s="81">
        <v>0</v>
      </c>
      <c r="L50" s="30"/>
      <c r="M50" s="81">
        <v>0</v>
      </c>
      <c r="N50" s="81">
        <v>48.744</v>
      </c>
      <c r="O50" s="81">
        <v>1E-3</v>
      </c>
      <c r="P50" s="81">
        <v>1.0000000000047748E-3</v>
      </c>
      <c r="R50" s="81">
        <v>0</v>
      </c>
      <c r="S50" s="81">
        <v>1E-3</v>
      </c>
      <c r="T50" s="81">
        <v>1E-3</v>
      </c>
      <c r="U50" s="81">
        <v>1E-3</v>
      </c>
      <c r="V50" s="30"/>
      <c r="W50" s="81">
        <v>1E-3</v>
      </c>
      <c r="X50" s="81">
        <v>1E-3</v>
      </c>
      <c r="Y50" s="81">
        <v>1E-3</v>
      </c>
      <c r="Z50" s="81">
        <v>2E-3</v>
      </c>
      <c r="AB50" s="81">
        <v>1E-3</v>
      </c>
      <c r="AC50" s="81">
        <v>1E-3</v>
      </c>
      <c r="AD50" s="81">
        <v>1E-3</v>
      </c>
      <c r="AE50" s="81">
        <v>2E-3</v>
      </c>
      <c r="AF50" s="30"/>
      <c r="AG50" s="81">
        <v>1E-3</v>
      </c>
      <c r="AH50" s="81">
        <v>2E-3</v>
      </c>
      <c r="AI50" s="81">
        <v>2E-3</v>
      </c>
      <c r="AJ50" s="81">
        <v>3.9999999999999992E-3</v>
      </c>
      <c r="AL50" s="81">
        <v>2E-3</v>
      </c>
      <c r="AM50" s="81">
        <v>4.0000000000000001E-3</v>
      </c>
      <c r="AN50" s="81">
        <v>5.0000000000000001E-3</v>
      </c>
      <c r="AO50" s="81">
        <v>5.000000000000001E-3</v>
      </c>
      <c r="AP50" s="30"/>
      <c r="AQ50" s="81">
        <v>6.0000000000000001E-3</v>
      </c>
      <c r="AR50" s="81">
        <v>4.9999999999999992E-3</v>
      </c>
      <c r="AS50" s="81">
        <v>5.0000000000000001E-3</v>
      </c>
      <c r="AT50" s="81">
        <v>5.9999999999999984E-3</v>
      </c>
      <c r="AV50" s="81">
        <v>4.0000000000000001E-3</v>
      </c>
      <c r="AW50" s="81">
        <v>4.0000000000000001E-3</v>
      </c>
      <c r="AX50" s="81">
        <v>6.0000000000000001E-3</v>
      </c>
      <c r="AY50" s="81">
        <v>3.9999999999999983E-3</v>
      </c>
      <c r="BA50" s="69">
        <v>4.0000000000000001E-3</v>
      </c>
      <c r="BB50" s="69">
        <v>2E-3</v>
      </c>
      <c r="BC50" s="69">
        <v>3.0000000000000001E-3</v>
      </c>
      <c r="BD50" s="69">
        <v>3.0000000000000001E-3</v>
      </c>
      <c r="BF50" s="69">
        <v>3.0000000000000001E-3</v>
      </c>
      <c r="BG50" s="69">
        <v>4.0000000000000001E-3</v>
      </c>
      <c r="BH50" s="69">
        <v>4.0000000000000001E-3</v>
      </c>
      <c r="BI50" s="69">
        <v>5.000000000000001E-3</v>
      </c>
      <c r="BK50" s="81">
        <v>0</v>
      </c>
      <c r="BL50" s="69">
        <v>0</v>
      </c>
      <c r="BM50" s="69">
        <v>0</v>
      </c>
      <c r="BN50" s="81">
        <v>0</v>
      </c>
    </row>
    <row r="51" spans="2:66" outlineLevel="1" x14ac:dyDescent="0.35">
      <c r="B51" s="134" t="s">
        <v>182</v>
      </c>
      <c r="C51" s="81">
        <v>0</v>
      </c>
      <c r="D51" s="81">
        <v>0</v>
      </c>
      <c r="E51" s="81">
        <v>0</v>
      </c>
      <c r="F51" s="81">
        <v>5.8000000000000003E-2</v>
      </c>
      <c r="H51" s="81">
        <v>1.2E-2</v>
      </c>
      <c r="I51" s="81">
        <v>-1.2E-2</v>
      </c>
      <c r="J51" s="81">
        <v>0</v>
      </c>
      <c r="K51" s="81">
        <v>0</v>
      </c>
      <c r="L51" s="30"/>
      <c r="M51" s="81">
        <v>7.0000000000000001E-3</v>
      </c>
      <c r="N51" s="81">
        <v>-7.0000000000000001E-3</v>
      </c>
      <c r="O51" s="81">
        <v>0</v>
      </c>
      <c r="P51" s="81">
        <v>0</v>
      </c>
      <c r="R51" s="81">
        <v>0</v>
      </c>
      <c r="S51" s="81">
        <v>0</v>
      </c>
      <c r="T51" s="81">
        <v>1E-3</v>
      </c>
      <c r="U51" s="81">
        <v>0</v>
      </c>
      <c r="V51" s="30"/>
      <c r="W51" s="81">
        <v>0</v>
      </c>
      <c r="X51" s="81">
        <v>0</v>
      </c>
      <c r="Y51" s="81">
        <v>0</v>
      </c>
      <c r="Z51" s="81">
        <v>86.443950000000001</v>
      </c>
      <c r="AB51" s="81">
        <v>0</v>
      </c>
      <c r="AC51" s="81">
        <v>0</v>
      </c>
      <c r="AD51" s="81">
        <v>134.99199999999999</v>
      </c>
      <c r="AE51" s="81">
        <v>8.0000000000097771E-3</v>
      </c>
      <c r="AF51" s="30"/>
      <c r="AG51" s="81">
        <v>2.8889999999999998</v>
      </c>
      <c r="AH51" s="81">
        <v>22.999000000000002</v>
      </c>
      <c r="AI51" s="81">
        <v>141.20099999999999</v>
      </c>
      <c r="AJ51" s="81">
        <v>-1.2006739999999922</v>
      </c>
      <c r="AL51" s="81">
        <v>0</v>
      </c>
      <c r="AM51" s="81">
        <v>0</v>
      </c>
      <c r="AN51" s="81">
        <v>154.393</v>
      </c>
      <c r="AO51" s="81">
        <v>-0.38540249999999787</v>
      </c>
      <c r="AP51" s="30"/>
      <c r="AQ51" s="81">
        <v>0.152</v>
      </c>
      <c r="AR51" s="81">
        <v>1.3240000000000001</v>
      </c>
      <c r="AS51" s="81">
        <v>169.95</v>
      </c>
      <c r="AT51" s="81">
        <v>0.45199999999999818</v>
      </c>
      <c r="AV51" s="81">
        <v>0</v>
      </c>
      <c r="AW51" s="81">
        <v>0</v>
      </c>
      <c r="AX51" s="81">
        <v>57.988</v>
      </c>
      <c r="AY51" s="81">
        <v>9.9999999999766942E-4</v>
      </c>
      <c r="BA51" s="69">
        <v>0</v>
      </c>
      <c r="BB51" s="69">
        <v>0</v>
      </c>
      <c r="BC51" s="69">
        <v>59.936</v>
      </c>
      <c r="BD51" s="69">
        <v>0</v>
      </c>
      <c r="BF51" s="69">
        <v>0</v>
      </c>
      <c r="BG51" s="69">
        <v>0</v>
      </c>
      <c r="BH51" s="69">
        <v>65.527000000000001</v>
      </c>
      <c r="BI51" s="69">
        <v>0</v>
      </c>
      <c r="BK51" s="81">
        <v>0</v>
      </c>
      <c r="BL51" s="69">
        <v>0</v>
      </c>
      <c r="BM51" s="69">
        <v>73.341999999999999</v>
      </c>
      <c r="BN51" s="81">
        <v>0</v>
      </c>
    </row>
    <row r="52" spans="2:66" outlineLevel="1" x14ac:dyDescent="0.35">
      <c r="B52" s="134" t="s">
        <v>183</v>
      </c>
      <c r="C52" s="81">
        <v>5.87</v>
      </c>
      <c r="D52" s="81">
        <v>-5.87</v>
      </c>
      <c r="E52" s="81">
        <v>0</v>
      </c>
      <c r="F52" s="81">
        <v>0</v>
      </c>
      <c r="H52" s="81">
        <v>1.458</v>
      </c>
      <c r="I52" s="81">
        <v>23.517000000000003</v>
      </c>
      <c r="J52" s="81">
        <v>6.5519999999999996</v>
      </c>
      <c r="K52" s="81">
        <v>34.819999999999993</v>
      </c>
      <c r="L52" s="30"/>
      <c r="M52" s="81">
        <v>0</v>
      </c>
      <c r="N52" s="81">
        <v>0</v>
      </c>
      <c r="O52" s="81">
        <v>1E-3</v>
      </c>
      <c r="P52" s="81">
        <v>148.89000000000001</v>
      </c>
      <c r="R52" s="81">
        <v>0</v>
      </c>
      <c r="S52" s="81">
        <v>49.491</v>
      </c>
      <c r="T52" s="81">
        <v>188.01499999999999</v>
      </c>
      <c r="U52" s="81">
        <v>42.294999999999987</v>
      </c>
      <c r="V52" s="30"/>
      <c r="W52" s="81">
        <v>2.8809999999999998</v>
      </c>
      <c r="X52" s="81">
        <v>37.96</v>
      </c>
      <c r="Y52" s="81">
        <v>36.204000000000001</v>
      </c>
      <c r="Z52" s="81">
        <v>31.17</v>
      </c>
      <c r="AB52" s="81">
        <v>2.8889999999999998</v>
      </c>
      <c r="AC52" s="81">
        <v>46.067999999999998</v>
      </c>
      <c r="AD52" s="81">
        <v>0</v>
      </c>
      <c r="AE52" s="81">
        <v>6.929000000000002</v>
      </c>
      <c r="AF52" s="30"/>
      <c r="AG52" s="81">
        <v>1.7000000000000001E-2</v>
      </c>
      <c r="AH52" s="81">
        <v>4.5999999999999999E-2</v>
      </c>
      <c r="AI52" s="81">
        <v>0</v>
      </c>
      <c r="AJ52" s="81">
        <v>8.8279999999999994</v>
      </c>
      <c r="AL52" s="81">
        <v>1.9319999999999999</v>
      </c>
      <c r="AM52" s="81">
        <v>2.879</v>
      </c>
      <c r="AN52" s="81">
        <v>21.908999999999999</v>
      </c>
      <c r="AO52" s="81">
        <v>25.383000000000003</v>
      </c>
      <c r="AP52" s="30"/>
      <c r="AQ52" s="81">
        <v>2.8769999999999998</v>
      </c>
      <c r="AR52" s="81">
        <v>39.885999999999996</v>
      </c>
      <c r="AS52" s="81">
        <v>2.8820000000000001</v>
      </c>
      <c r="AT52" s="81">
        <v>32.865000000000002</v>
      </c>
      <c r="AV52" s="81">
        <v>7.2519999999999998</v>
      </c>
      <c r="AW52" s="81">
        <v>37.253</v>
      </c>
      <c r="AX52" s="81">
        <v>7.2519999999999998</v>
      </c>
      <c r="AY52" s="81">
        <v>35.354000000000006</v>
      </c>
      <c r="BA52" s="69">
        <v>16.27</v>
      </c>
      <c r="BB52" s="69">
        <v>119.358</v>
      </c>
      <c r="BC52" s="69">
        <v>16.704000000000001</v>
      </c>
      <c r="BD52" s="69">
        <v>402.83499999999998</v>
      </c>
      <c r="BF52" s="69">
        <v>20.693000000000001</v>
      </c>
      <c r="BG52" s="69">
        <v>201.434</v>
      </c>
      <c r="BH52" s="69">
        <v>162.715</v>
      </c>
      <c r="BI52" s="69">
        <v>63.10299999999998</v>
      </c>
      <c r="BK52" s="81">
        <v>14.388</v>
      </c>
      <c r="BL52" s="69">
        <v>13.388</v>
      </c>
      <c r="BM52" s="69">
        <v>22.683</v>
      </c>
      <c r="BN52" s="81">
        <v>210.24700000000001</v>
      </c>
    </row>
    <row r="53" spans="2:66" outlineLevel="1" x14ac:dyDescent="0.35">
      <c r="B53" s="134" t="s">
        <v>184</v>
      </c>
      <c r="C53" s="81">
        <v>0</v>
      </c>
      <c r="D53" s="81">
        <v>0</v>
      </c>
      <c r="E53" s="81">
        <v>0</v>
      </c>
      <c r="F53" s="81">
        <v>0</v>
      </c>
      <c r="H53" s="81">
        <v>0</v>
      </c>
      <c r="I53" s="81">
        <v>0</v>
      </c>
      <c r="J53" s="81">
        <v>8.0000000000000002E-3</v>
      </c>
      <c r="K53" s="81">
        <v>7.9999999999999967E-3</v>
      </c>
      <c r="L53" s="30"/>
      <c r="M53" s="81">
        <v>0</v>
      </c>
      <c r="N53" s="81">
        <v>0.01</v>
      </c>
      <c r="O53" s="81">
        <v>4.1420000000000003</v>
      </c>
      <c r="P53" s="81">
        <v>0.54200000000000004</v>
      </c>
      <c r="R53" s="81">
        <v>7.6909999999999998</v>
      </c>
      <c r="S53" s="81">
        <v>-7.4139999999999997</v>
      </c>
      <c r="T53" s="81">
        <v>0.13100000000000001</v>
      </c>
      <c r="U53" s="81">
        <v>9.4000000000000028E-2</v>
      </c>
      <c r="V53" s="30"/>
      <c r="W53" s="81">
        <v>9.7000000000000003E-2</v>
      </c>
      <c r="X53" s="81">
        <v>9.0999999999999998E-2</v>
      </c>
      <c r="Y53" s="81">
        <v>6.3E-2</v>
      </c>
      <c r="Z53" s="81">
        <v>7.8000000000000014E-2</v>
      </c>
      <c r="AB53" s="81">
        <v>7.8E-2</v>
      </c>
      <c r="AC53" s="81">
        <v>2.3000000000000007E-2</v>
      </c>
      <c r="AD53" s="81">
        <v>4.1000000000000002E-2</v>
      </c>
      <c r="AE53" s="81">
        <v>-1.3999999999999985E-2</v>
      </c>
      <c r="AF53" s="30"/>
      <c r="AG53" s="81">
        <v>5.7869999999999999</v>
      </c>
      <c r="AH53" s="81">
        <v>2.5750000000000002</v>
      </c>
      <c r="AI53" s="81">
        <v>1.4999999999999999E-2</v>
      </c>
      <c r="AJ53" s="81">
        <v>4.4999999999999998E-2</v>
      </c>
      <c r="AL53" s="81">
        <v>8.1000000000000003E-2</v>
      </c>
      <c r="AM53" s="81">
        <v>3.4000000000000002E-2</v>
      </c>
      <c r="AN53" s="81">
        <v>5.0999999999999997E-2</v>
      </c>
      <c r="AO53" s="81">
        <v>4.2999999999999983E-2</v>
      </c>
      <c r="AP53" s="30"/>
      <c r="AQ53" s="81">
        <v>3.3000000000000002E-2</v>
      </c>
      <c r="AR53" s="81">
        <v>0.13500000000000001</v>
      </c>
      <c r="AS53" s="81">
        <v>0.03</v>
      </c>
      <c r="AT53" s="81">
        <v>-0.12100000000000001</v>
      </c>
      <c r="AV53" s="81">
        <v>0.02</v>
      </c>
      <c r="AW53" s="81">
        <v>-0.02</v>
      </c>
      <c r="AX53" s="81">
        <v>0</v>
      </c>
      <c r="AY53" s="81">
        <v>0</v>
      </c>
      <c r="BA53" s="69">
        <v>-3</v>
      </c>
      <c r="BB53" s="69">
        <v>-2</v>
      </c>
      <c r="BC53" s="69">
        <v>-1</v>
      </c>
      <c r="BD53" s="69">
        <v>0</v>
      </c>
      <c r="BF53" s="69">
        <v>0</v>
      </c>
      <c r="BG53" s="69">
        <v>0</v>
      </c>
      <c r="BH53" s="69">
        <v>0</v>
      </c>
      <c r="BI53" s="69">
        <v>0</v>
      </c>
      <c r="BK53" s="81">
        <v>0</v>
      </c>
      <c r="BL53" s="69">
        <v>0</v>
      </c>
      <c r="BM53" s="69">
        <v>0</v>
      </c>
      <c r="BN53" s="81">
        <v>0</v>
      </c>
    </row>
    <row r="54" spans="2:66" outlineLevel="1" x14ac:dyDescent="0.35">
      <c r="B54" s="134" t="s">
        <v>185</v>
      </c>
      <c r="C54" s="81">
        <v>1.512</v>
      </c>
      <c r="D54" s="81">
        <v>1.5550000000000002</v>
      </c>
      <c r="E54" s="81">
        <v>1.5169999999999999</v>
      </c>
      <c r="F54" s="81">
        <v>1.8780000000000001</v>
      </c>
      <c r="H54" s="81">
        <v>0</v>
      </c>
      <c r="I54" s="81">
        <v>3.101</v>
      </c>
      <c r="J54" s="81">
        <v>1.2390000000000001</v>
      </c>
      <c r="K54" s="81">
        <v>1.4800000000000004</v>
      </c>
      <c r="L54" s="30"/>
      <c r="M54" s="81">
        <v>1.419</v>
      </c>
      <c r="N54" s="81">
        <v>2.879</v>
      </c>
      <c r="O54" s="81">
        <v>0</v>
      </c>
      <c r="P54" s="81">
        <v>9.7099999999999991</v>
      </c>
      <c r="R54" s="81">
        <v>0.58699999999999997</v>
      </c>
      <c r="S54" s="81">
        <v>14.692</v>
      </c>
      <c r="T54" s="81">
        <v>4.2080000000000002</v>
      </c>
      <c r="U54" s="81">
        <v>3.9640000000000022</v>
      </c>
      <c r="V54" s="30"/>
      <c r="W54" s="81">
        <v>7.6870000000000003</v>
      </c>
      <c r="X54" s="81">
        <v>3.1879999999999997</v>
      </c>
      <c r="Y54" s="81">
        <v>7.2089999999999996</v>
      </c>
      <c r="Z54" s="81">
        <v>3.3859999999999992</v>
      </c>
      <c r="AB54" s="81">
        <v>6.5519999999999996</v>
      </c>
      <c r="AC54" s="81">
        <v>2.7940000000000005</v>
      </c>
      <c r="AD54" s="81">
        <v>6.2530000000000001</v>
      </c>
      <c r="AE54" s="81">
        <v>3.0350000000000001</v>
      </c>
      <c r="AF54" s="30"/>
      <c r="AG54" s="81">
        <v>0</v>
      </c>
      <c r="AH54" s="81">
        <v>0</v>
      </c>
      <c r="AI54" s="81">
        <v>5.194</v>
      </c>
      <c r="AJ54" s="81">
        <v>4.3559999999999999</v>
      </c>
      <c r="AL54" s="81">
        <v>1.8939999999999999</v>
      </c>
      <c r="AM54" s="81">
        <v>1.8880000000000001</v>
      </c>
      <c r="AN54" s="81">
        <v>4.8890000000000002</v>
      </c>
      <c r="AO54" s="81">
        <v>3.8570000000000011</v>
      </c>
      <c r="AP54" s="30"/>
      <c r="AQ54" s="81">
        <v>2.883</v>
      </c>
      <c r="AR54" s="81">
        <v>3.8070000000000004</v>
      </c>
      <c r="AS54" s="81">
        <v>3.5139999999999998</v>
      </c>
      <c r="AT54" s="81">
        <v>4.6069999999999993</v>
      </c>
      <c r="AV54" s="81">
        <v>4.0919999999999996</v>
      </c>
      <c r="AW54" s="81">
        <v>4.8099999999999996</v>
      </c>
      <c r="AX54" s="81">
        <v>4.2300000000000004</v>
      </c>
      <c r="AY54" s="81">
        <v>5.4070000000000018</v>
      </c>
      <c r="BA54" s="69">
        <v>5.4029999999999996</v>
      </c>
      <c r="BB54" s="69">
        <v>5.8860000000000001</v>
      </c>
      <c r="BC54" s="69">
        <v>5.6289999999999996</v>
      </c>
      <c r="BD54" s="69">
        <v>4.6360000000000001</v>
      </c>
      <c r="BF54" s="69">
        <v>3.653</v>
      </c>
      <c r="BG54" s="69">
        <v>3.9009999999999998</v>
      </c>
      <c r="BH54" s="69">
        <v>1.97</v>
      </c>
      <c r="BI54" s="69">
        <v>2.0900000000000016</v>
      </c>
      <c r="BK54" s="81">
        <v>1.5429999999999999</v>
      </c>
      <c r="BL54" s="69">
        <v>2.2830000000000004</v>
      </c>
      <c r="BM54" s="69">
        <v>1.657</v>
      </c>
      <c r="BN54" s="81">
        <v>8.7710000000000008</v>
      </c>
    </row>
    <row r="55" spans="2:66" outlineLevel="1" x14ac:dyDescent="0.35">
      <c r="B55" s="134" t="s">
        <v>186</v>
      </c>
      <c r="C55" s="81">
        <v>0</v>
      </c>
      <c r="D55" s="81">
        <v>0</v>
      </c>
      <c r="E55" s="81">
        <v>0</v>
      </c>
      <c r="F55" s="81">
        <v>0</v>
      </c>
      <c r="H55" s="81">
        <v>0</v>
      </c>
      <c r="I55" s="81">
        <v>0</v>
      </c>
      <c r="J55" s="81">
        <v>0</v>
      </c>
      <c r="K55" s="81">
        <v>0</v>
      </c>
      <c r="L55" s="30"/>
      <c r="M55" s="81">
        <v>0</v>
      </c>
      <c r="N55" s="81">
        <v>0</v>
      </c>
      <c r="O55" s="81">
        <v>0</v>
      </c>
      <c r="P55" s="81">
        <v>0</v>
      </c>
      <c r="R55" s="81">
        <v>0</v>
      </c>
      <c r="S55" s="81">
        <v>0</v>
      </c>
      <c r="T55" s="81">
        <v>0</v>
      </c>
      <c r="U55" s="81">
        <v>0</v>
      </c>
      <c r="V55" s="30"/>
      <c r="W55" s="81">
        <v>0</v>
      </c>
      <c r="X55" s="81">
        <v>0</v>
      </c>
      <c r="Y55" s="81">
        <v>0</v>
      </c>
      <c r="Z55" s="81">
        <v>0.33405000000000484</v>
      </c>
      <c r="AB55" s="81">
        <v>0</v>
      </c>
      <c r="AC55" s="81">
        <v>0</v>
      </c>
      <c r="AD55" s="81">
        <v>0</v>
      </c>
      <c r="AE55" s="81">
        <v>0.38899999999999579</v>
      </c>
      <c r="AF55" s="30"/>
      <c r="AG55" s="81">
        <v>0</v>
      </c>
      <c r="AH55" s="81">
        <v>0</v>
      </c>
      <c r="AI55" s="81">
        <v>0</v>
      </c>
      <c r="AJ55" s="81">
        <v>1.8426739999999917</v>
      </c>
      <c r="AL55" s="81">
        <v>0</v>
      </c>
      <c r="AM55" s="81">
        <v>0</v>
      </c>
      <c r="AN55" s="81">
        <v>0</v>
      </c>
      <c r="AO55" s="81">
        <v>1.4794024999999902</v>
      </c>
      <c r="AP55" s="30"/>
      <c r="AQ55" s="81">
        <v>0</v>
      </c>
      <c r="AR55" s="81">
        <v>0</v>
      </c>
      <c r="AS55" s="81">
        <v>0</v>
      </c>
      <c r="AT55" s="81">
        <v>0</v>
      </c>
      <c r="AV55" s="81">
        <v>0</v>
      </c>
      <c r="AW55" s="81">
        <v>0</v>
      </c>
      <c r="AX55" s="81">
        <v>0</v>
      </c>
      <c r="AY55" s="81">
        <v>0</v>
      </c>
      <c r="BA55" s="69">
        <v>0</v>
      </c>
      <c r="BB55" s="69">
        <v>0</v>
      </c>
      <c r="BC55" s="69">
        <v>0</v>
      </c>
      <c r="BD55" s="69">
        <v>0</v>
      </c>
      <c r="BF55" s="69">
        <v>0</v>
      </c>
      <c r="BG55" s="69">
        <v>0</v>
      </c>
      <c r="BH55" s="69">
        <v>0</v>
      </c>
      <c r="BI55" s="69">
        <v>0</v>
      </c>
      <c r="BK55" s="81">
        <v>0</v>
      </c>
      <c r="BL55" s="69">
        <v>0</v>
      </c>
      <c r="BM55" s="69">
        <v>0</v>
      </c>
      <c r="BN55" s="81">
        <v>0</v>
      </c>
    </row>
    <row r="56" spans="2:66" s="1" customFormat="1" outlineLevel="1" x14ac:dyDescent="0.35">
      <c r="B56" s="137" t="s">
        <v>187</v>
      </c>
      <c r="C56" s="92">
        <v>-5.83</v>
      </c>
      <c r="D56" s="92">
        <v>4.016</v>
      </c>
      <c r="E56" s="92">
        <v>9.9580000000000002</v>
      </c>
      <c r="F56" s="92">
        <v>-18.459</v>
      </c>
      <c r="H56" s="92">
        <v>2.4670000000000001</v>
      </c>
      <c r="I56" s="92">
        <v>-30.564</v>
      </c>
      <c r="J56" s="92">
        <v>-7.7990000000000004</v>
      </c>
      <c r="K56" s="92">
        <v>-17.600999999999999</v>
      </c>
      <c r="L56" s="68"/>
      <c r="M56" s="92">
        <v>58.747999999999998</v>
      </c>
      <c r="N56" s="92">
        <v>46.268999999999998</v>
      </c>
      <c r="O56" s="92">
        <v>39.950000000000003</v>
      </c>
      <c r="P56" s="92">
        <v>273.24299999999994</v>
      </c>
      <c r="R56" s="92">
        <v>69.052999999999997</v>
      </c>
      <c r="S56" s="92">
        <v>-98.15</v>
      </c>
      <c r="T56" s="92">
        <v>-64.138999999999996</v>
      </c>
      <c r="U56" s="92">
        <v>-46.034999999999982</v>
      </c>
      <c r="V56" s="68"/>
      <c r="W56" s="92">
        <v>-9.8059999999999992</v>
      </c>
      <c r="X56" s="92">
        <v>-8.6330000000000009</v>
      </c>
      <c r="Y56" s="92">
        <v>-35.747999999999998</v>
      </c>
      <c r="Z56" s="92">
        <v>-113.73</v>
      </c>
      <c r="AB56" s="92">
        <v>-3.5179999999999998</v>
      </c>
      <c r="AC56" s="92">
        <v>-54.887999999999998</v>
      </c>
      <c r="AD56" s="92">
        <v>-14.093999999999999</v>
      </c>
      <c r="AE56" s="92">
        <v>-121.43600000000001</v>
      </c>
      <c r="AF56" s="68"/>
      <c r="AG56" s="92">
        <v>15.082000000000001</v>
      </c>
      <c r="AH56" s="92">
        <v>-49.398000000000003</v>
      </c>
      <c r="AI56" s="92">
        <v>-19.495999999999999</v>
      </c>
      <c r="AJ56" s="92">
        <v>-124.331</v>
      </c>
      <c r="AL56" s="92">
        <v>137.405</v>
      </c>
      <c r="AM56" s="92">
        <v>-17.432000000000002</v>
      </c>
      <c r="AN56" s="92">
        <v>3.835</v>
      </c>
      <c r="AO56" s="92">
        <v>-124.379</v>
      </c>
      <c r="AP56" s="68"/>
      <c r="AQ56" s="92">
        <v>147.6</v>
      </c>
      <c r="AR56" s="92">
        <v>-39.370999999999995</v>
      </c>
      <c r="AS56" s="92">
        <v>13.884</v>
      </c>
      <c r="AT56" s="92">
        <v>-104.876</v>
      </c>
      <c r="AV56" s="92">
        <v>237.58099999999999</v>
      </c>
      <c r="AW56" s="92">
        <v>-102.98099999999999</v>
      </c>
      <c r="AX56" s="92">
        <v>103.538</v>
      </c>
      <c r="AY56" s="92">
        <v>-36.975999999999999</v>
      </c>
      <c r="BA56" s="98">
        <v>141.934</v>
      </c>
      <c r="BB56" s="98">
        <v>-125.246</v>
      </c>
      <c r="BC56" s="98">
        <v>-11.231</v>
      </c>
      <c r="BD56" s="98">
        <v>-399.30599999999998</v>
      </c>
      <c r="BF56" s="98">
        <v>114.60899999999999</v>
      </c>
      <c r="BG56" s="98">
        <v>-205.25299999999999</v>
      </c>
      <c r="BH56" s="98">
        <v>-204.03</v>
      </c>
      <c r="BI56" s="98">
        <v>-65.198000000000036</v>
      </c>
      <c r="BK56" s="92">
        <v>19.809999999999999</v>
      </c>
      <c r="BL56" s="98">
        <v>62.823999999999998</v>
      </c>
      <c r="BM56" s="98">
        <v>-28.154</v>
      </c>
      <c r="BN56" s="92">
        <v>-33.551999999999992</v>
      </c>
    </row>
    <row r="57" spans="2:66" s="1" customFormat="1" x14ac:dyDescent="0.35">
      <c r="B57" s="127" t="s">
        <v>188</v>
      </c>
      <c r="C57" s="92">
        <v>-17.48</v>
      </c>
      <c r="D57" s="92">
        <v>4.9700000000000006</v>
      </c>
      <c r="E57" s="92">
        <v>3.4009999999999998</v>
      </c>
      <c r="F57" s="92">
        <v>12.292</v>
      </c>
      <c r="H57" s="92">
        <v>-1.7310000000000001</v>
      </c>
      <c r="I57" s="92">
        <v>5.07</v>
      </c>
      <c r="J57" s="92">
        <v>7.5019999999999998</v>
      </c>
      <c r="K57" s="92">
        <v>12.042</v>
      </c>
      <c r="L57" s="68"/>
      <c r="M57" s="92">
        <v>-12.907999999999999</v>
      </c>
      <c r="N57" s="92">
        <v>9.177999999999999</v>
      </c>
      <c r="O57" s="92">
        <v>-0.29799999999999999</v>
      </c>
      <c r="P57" s="92">
        <v>40.427</v>
      </c>
      <c r="R57" s="92">
        <v>-42.646999999999998</v>
      </c>
      <c r="S57" s="92">
        <v>1.1139999999999972</v>
      </c>
      <c r="T57" s="92">
        <v>35.289000000000001</v>
      </c>
      <c r="U57" s="92">
        <v>113.895</v>
      </c>
      <c r="V57" s="68"/>
      <c r="W57" s="92">
        <v>-120.773</v>
      </c>
      <c r="X57" s="92">
        <v>41.98299999999999</v>
      </c>
      <c r="Y57" s="92">
        <v>-63.991</v>
      </c>
      <c r="Z57" s="92">
        <v>41.77000000000001</v>
      </c>
      <c r="AB57" s="92">
        <v>-55.731999999999999</v>
      </c>
      <c r="AC57" s="92">
        <v>55.293999999999997</v>
      </c>
      <c r="AD57" s="92">
        <v>-47.292000000000002</v>
      </c>
      <c r="AE57" s="92">
        <v>68.224999999999994</v>
      </c>
      <c r="AF57" s="68"/>
      <c r="AG57" s="92">
        <v>-35.052999999999997</v>
      </c>
      <c r="AH57" s="92">
        <v>61.667000000000002</v>
      </c>
      <c r="AI57" s="92">
        <v>-58.779000000000003</v>
      </c>
      <c r="AJ57" s="92">
        <v>74.591999999999999</v>
      </c>
      <c r="AL57" s="92">
        <v>-51.646999999999998</v>
      </c>
      <c r="AM57" s="92">
        <v>26.308999999999997</v>
      </c>
      <c r="AN57" s="92">
        <v>3.9260000000000002</v>
      </c>
      <c r="AO57" s="92">
        <v>11.373999999999999</v>
      </c>
      <c r="AP57" s="68"/>
      <c r="AQ57" s="92">
        <v>-43.923000000000002</v>
      </c>
      <c r="AR57" s="92">
        <v>38.253</v>
      </c>
      <c r="AS57" s="92">
        <v>-26.536999999999999</v>
      </c>
      <c r="AT57" s="92">
        <v>66.381</v>
      </c>
      <c r="AV57" s="92">
        <v>-61.646999999999998</v>
      </c>
      <c r="AW57" s="92">
        <v>33.826999999999998</v>
      </c>
      <c r="AX57" s="92">
        <v>-35.832000000000001</v>
      </c>
      <c r="AY57" s="92">
        <v>103.176</v>
      </c>
      <c r="BA57" s="98">
        <v>-77.808000000000007</v>
      </c>
      <c r="BB57" s="98">
        <v>72.963999999999999</v>
      </c>
      <c r="BC57" s="98">
        <v>46.988</v>
      </c>
      <c r="BD57" s="98">
        <v>100.82899999999999</v>
      </c>
      <c r="BF57" s="98">
        <v>-85.120999999999995</v>
      </c>
      <c r="BG57" s="98">
        <v>156.357</v>
      </c>
      <c r="BH57" s="98">
        <v>-180.25299999999999</v>
      </c>
      <c r="BI57" s="98">
        <v>258.39599999999996</v>
      </c>
      <c r="BK57" s="92">
        <v>-75.247</v>
      </c>
      <c r="BL57" s="98">
        <v>201.815</v>
      </c>
      <c r="BM57" s="98">
        <v>209.39099999999999</v>
      </c>
      <c r="BN57" s="92">
        <v>192.58300000000003</v>
      </c>
    </row>
    <row r="58" spans="2:66" x14ac:dyDescent="0.35">
      <c r="B58" s="127"/>
      <c r="BK58" s="81"/>
      <c r="BN58" s="30"/>
    </row>
    <row r="59" spans="2:66" x14ac:dyDescent="0.35">
      <c r="B59" s="4" t="s">
        <v>96</v>
      </c>
      <c r="C59" s="4"/>
      <c r="D59" s="4"/>
      <c r="E59" s="4"/>
      <c r="F59" s="4"/>
      <c r="G59" s="1"/>
      <c r="H59" s="4"/>
      <c r="I59" s="4"/>
      <c r="J59" s="4"/>
      <c r="K59" s="4"/>
      <c r="L59" s="1"/>
      <c r="M59" s="4"/>
      <c r="N59" s="4"/>
      <c r="O59" s="4"/>
      <c r="P59" s="4"/>
      <c r="R59" s="4"/>
      <c r="S59" s="4"/>
      <c r="T59" s="4"/>
      <c r="U59" s="4"/>
      <c r="W59" s="4"/>
      <c r="X59" s="4"/>
      <c r="Y59" s="4"/>
      <c r="Z59" s="4"/>
      <c r="AB59" s="4"/>
      <c r="AC59" s="4"/>
      <c r="AD59" s="4"/>
      <c r="AE59" s="4"/>
      <c r="AG59" s="4"/>
      <c r="AH59" s="4"/>
      <c r="AI59" s="4"/>
      <c r="AJ59" s="4"/>
      <c r="AL59" s="4"/>
      <c r="AM59" s="4"/>
      <c r="AN59" s="4"/>
      <c r="AO59" s="4"/>
      <c r="AQ59" s="4"/>
      <c r="AR59" s="4"/>
      <c r="AS59" s="4"/>
      <c r="AT59" s="4"/>
      <c r="AV59" s="4"/>
      <c r="AW59" s="4"/>
      <c r="AX59" s="4"/>
      <c r="AY59" s="4"/>
      <c r="BA59" s="4"/>
      <c r="BB59" s="4"/>
      <c r="BC59" s="4"/>
      <c r="BD59" s="4"/>
      <c r="BF59" s="4"/>
      <c r="BG59" s="4"/>
      <c r="BH59" s="4"/>
      <c r="BI59" s="4"/>
      <c r="BK59" s="4"/>
      <c r="BL59" s="4"/>
      <c r="BM59" s="4"/>
      <c r="BN59" s="4"/>
    </row>
    <row r="60" spans="2:66" x14ac:dyDescent="0.35">
      <c r="B60" s="127" t="s">
        <v>141</v>
      </c>
      <c r="BK60" s="81"/>
    </row>
    <row r="61" spans="2:66" outlineLevel="1" x14ac:dyDescent="0.35">
      <c r="B61" s="130" t="s">
        <v>142</v>
      </c>
      <c r="C61" s="81">
        <v>-14.058999999999999</v>
      </c>
      <c r="D61" s="81">
        <v>-8.7710000000000008</v>
      </c>
      <c r="E61" s="81">
        <v>-3.7719999999999998</v>
      </c>
      <c r="F61" s="81">
        <v>48.305</v>
      </c>
      <c r="G61" s="30"/>
      <c r="H61" s="81">
        <v>14.102</v>
      </c>
      <c r="I61" s="81">
        <v>61.302999999999997</v>
      </c>
      <c r="J61" s="81">
        <v>101.36799999999999</v>
      </c>
      <c r="K61" s="81">
        <v>165.83199999999999</v>
      </c>
      <c r="M61" s="81">
        <v>22.402999999999999</v>
      </c>
      <c r="N61" s="81">
        <v>63.716000000000001</v>
      </c>
      <c r="O61" s="81">
        <v>114.88200000000001</v>
      </c>
      <c r="P61" s="81">
        <v>213.22499999999999</v>
      </c>
      <c r="Q61" s="30"/>
      <c r="R61" s="81">
        <v>-3.911</v>
      </c>
      <c r="S61" s="81">
        <v>31.501999999999999</v>
      </c>
      <c r="T61" s="81">
        <v>35.061</v>
      </c>
      <c r="U61" s="81">
        <v>139.16399999999999</v>
      </c>
      <c r="W61" s="81">
        <v>-0.877</v>
      </c>
      <c r="X61" s="81">
        <v>49.661999999999999</v>
      </c>
      <c r="Y61" s="81">
        <v>69.516000000000005</v>
      </c>
      <c r="Z61" s="81">
        <v>180.81800000000001</v>
      </c>
      <c r="AA61" s="81"/>
      <c r="AB61" s="81">
        <v>19.065000000000001</v>
      </c>
      <c r="AC61" s="81">
        <v>99.102999999999994</v>
      </c>
      <c r="AD61" s="81">
        <v>174.38</v>
      </c>
      <c r="AE61" s="81">
        <v>331.02300000000002</v>
      </c>
      <c r="AG61" s="81">
        <v>39.877000000000002</v>
      </c>
      <c r="AH61" s="81">
        <v>135.14500000000001</v>
      </c>
      <c r="AI61" s="81">
        <v>246.90700000000001</v>
      </c>
      <c r="AJ61" s="81">
        <v>424.13600000000002</v>
      </c>
      <c r="AK61" s="81"/>
      <c r="AL61" s="81">
        <v>25.948</v>
      </c>
      <c r="AM61" s="81">
        <v>169.499</v>
      </c>
      <c r="AN61" s="81">
        <v>303.02600000000001</v>
      </c>
      <c r="AO61" s="81">
        <v>523.87099999999998</v>
      </c>
      <c r="AQ61" s="81">
        <v>-12.423</v>
      </c>
      <c r="AR61" s="82">
        <v>191.119</v>
      </c>
      <c r="AS61" s="82">
        <v>286.24200000000002</v>
      </c>
      <c r="AT61" s="82">
        <v>459.89499999999998</v>
      </c>
      <c r="AU61" s="30"/>
      <c r="AV61" s="81">
        <v>-29.713999999999999</v>
      </c>
      <c r="AW61" s="81">
        <v>128.56</v>
      </c>
      <c r="AX61" s="81">
        <v>221.01599999999999</v>
      </c>
      <c r="AY61" s="81">
        <v>414.36799999999999</v>
      </c>
      <c r="BA61" s="81">
        <v>-68.944000000000003</v>
      </c>
      <c r="BB61" s="69">
        <v>19.943000000000001</v>
      </c>
      <c r="BC61" s="69">
        <v>16.696999999999999</v>
      </c>
      <c r="BD61" s="69">
        <v>194.078</v>
      </c>
      <c r="BF61" s="69">
        <v>-111.497</v>
      </c>
      <c r="BG61" s="69">
        <v>97.474999999999994</v>
      </c>
      <c r="BH61" s="69">
        <v>211.81</v>
      </c>
      <c r="BI61" s="69">
        <v>563.67100000000005</v>
      </c>
      <c r="BK61" s="81">
        <v>-103.187</v>
      </c>
      <c r="BL61" s="81">
        <v>193.09299999999999</v>
      </c>
      <c r="BM61" s="81">
        <v>303.09399999999999</v>
      </c>
      <c r="BN61" s="81">
        <v>723.68</v>
      </c>
    </row>
    <row r="62" spans="2:66" outlineLevel="1" x14ac:dyDescent="0.35">
      <c r="B62" s="130" t="s">
        <v>143</v>
      </c>
      <c r="C62" s="81">
        <v>13.73</v>
      </c>
      <c r="D62" s="81">
        <v>24.623999999999999</v>
      </c>
      <c r="E62" s="81">
        <v>29.332000000000001</v>
      </c>
      <c r="F62" s="81">
        <v>27.713000000000001</v>
      </c>
      <c r="G62" s="30"/>
      <c r="H62" s="81">
        <v>-7.72</v>
      </c>
      <c r="I62" s="81">
        <v>-4.34</v>
      </c>
      <c r="J62" s="81">
        <v>-8.8230000000000004</v>
      </c>
      <c r="K62" s="81">
        <v>7.1390000000000002</v>
      </c>
      <c r="M62" s="81">
        <v>-30.696000000000002</v>
      </c>
      <c r="N62" s="81">
        <v>-22.387</v>
      </c>
      <c r="O62" s="81">
        <v>-66.525999999999996</v>
      </c>
      <c r="P62" s="81">
        <v>-17.792000000000002</v>
      </c>
      <c r="Q62" s="30"/>
      <c r="R62" s="81">
        <v>-90.5</v>
      </c>
      <c r="S62" s="81">
        <v>4.1029999999999998</v>
      </c>
      <c r="T62" s="81">
        <v>107.581</v>
      </c>
      <c r="U62" s="81">
        <v>178.935</v>
      </c>
      <c r="W62" s="81">
        <v>-8.1389999999999993</v>
      </c>
      <c r="X62" s="81">
        <v>-1</v>
      </c>
      <c r="Y62" s="81">
        <v>-26.513000000000002</v>
      </c>
      <c r="Z62" s="81">
        <v>16.643999999999998</v>
      </c>
      <c r="AA62" s="81"/>
      <c r="AB62" s="81">
        <v>-79.036000000000001</v>
      </c>
      <c r="AC62" s="81">
        <v>-27.393000000000001</v>
      </c>
      <c r="AD62" s="81">
        <v>-153.65899999999999</v>
      </c>
      <c r="AE62" s="81">
        <v>-76.983999999999995</v>
      </c>
      <c r="AG62" s="81">
        <v>-52.866999999999997</v>
      </c>
      <c r="AH62" s="81">
        <v>44.378999999999998</v>
      </c>
      <c r="AI62" s="81">
        <v>-58.478000000000002</v>
      </c>
      <c r="AJ62" s="81">
        <v>57.17</v>
      </c>
      <c r="AK62" s="81"/>
      <c r="AL62" s="81">
        <v>-118.032</v>
      </c>
      <c r="AM62" s="81">
        <v>-104.589</v>
      </c>
      <c r="AN62" s="81">
        <v>-111.264</v>
      </c>
      <c r="AO62" s="81">
        <v>-15.105</v>
      </c>
      <c r="AQ62" s="81">
        <v>-74.381</v>
      </c>
      <c r="AR62" s="82">
        <v>-40.914000000000001</v>
      </c>
      <c r="AS62" s="82">
        <v>-84.213999999999999</v>
      </c>
      <c r="AT62" s="82">
        <v>33.000999999999998</v>
      </c>
      <c r="AU62" s="30"/>
      <c r="AV62" s="81">
        <v>-173.32</v>
      </c>
      <c r="AW62" s="81">
        <v>-100.39</v>
      </c>
      <c r="AX62" s="81">
        <v>-232.25700000000001</v>
      </c>
      <c r="AY62" s="81">
        <v>-160.47999999999999</v>
      </c>
      <c r="BA62" s="81">
        <v>-133.30000000000001</v>
      </c>
      <c r="BB62" s="69">
        <v>57.429000000000002</v>
      </c>
      <c r="BC62" s="69">
        <v>162.083</v>
      </c>
      <c r="BD62" s="69">
        <v>524.09799999999996</v>
      </c>
      <c r="BF62" s="69">
        <v>18.058</v>
      </c>
      <c r="BG62" s="69">
        <v>251.441</v>
      </c>
      <c r="BH62" s="69">
        <v>266.44600000000003</v>
      </c>
      <c r="BI62" s="69">
        <v>329.51400000000001</v>
      </c>
      <c r="BK62" s="81">
        <v>154.14500000000001</v>
      </c>
      <c r="BL62" s="81">
        <v>278.15800000000002</v>
      </c>
      <c r="BM62" s="81">
        <v>597.97900000000004</v>
      </c>
      <c r="BN62" s="81">
        <v>488.33</v>
      </c>
    </row>
    <row r="63" spans="2:66" outlineLevel="1" x14ac:dyDescent="0.35">
      <c r="B63" s="134" t="s">
        <v>144</v>
      </c>
      <c r="C63" s="81">
        <v>9.5259999999999998</v>
      </c>
      <c r="D63" s="81">
        <v>19.701000000000001</v>
      </c>
      <c r="E63" s="81">
        <v>30.78</v>
      </c>
      <c r="F63" s="81">
        <v>41.466000000000001</v>
      </c>
      <c r="G63" s="30"/>
      <c r="H63" s="81">
        <v>11.462</v>
      </c>
      <c r="I63" s="81">
        <v>23.934000000000001</v>
      </c>
      <c r="J63" s="81">
        <v>36.503</v>
      </c>
      <c r="K63" s="81">
        <v>49.746000000000002</v>
      </c>
      <c r="M63" s="81">
        <v>14.045</v>
      </c>
      <c r="N63" s="81">
        <v>28.81</v>
      </c>
      <c r="O63" s="81">
        <v>44.792000000000002</v>
      </c>
      <c r="P63" s="81">
        <v>66.36</v>
      </c>
      <c r="Q63" s="30"/>
      <c r="R63" s="81">
        <v>24.073</v>
      </c>
      <c r="S63" s="81">
        <v>49.473999999999997</v>
      </c>
      <c r="T63" s="81">
        <v>72.561999999999998</v>
      </c>
      <c r="U63" s="81">
        <v>96.131</v>
      </c>
      <c r="W63" s="81">
        <v>23.077999999999999</v>
      </c>
      <c r="X63" s="81">
        <v>47.030999999999999</v>
      </c>
      <c r="Y63" s="81">
        <v>70.393000000000001</v>
      </c>
      <c r="Z63" s="81">
        <v>96.094999999999999</v>
      </c>
      <c r="AA63" s="81"/>
      <c r="AB63" s="81">
        <v>23.539000000000001</v>
      </c>
      <c r="AC63" s="81">
        <v>47.442999999999998</v>
      </c>
      <c r="AD63" s="81">
        <v>70.313000000000002</v>
      </c>
      <c r="AE63" s="81">
        <v>95.438999999999993</v>
      </c>
      <c r="AG63" s="81">
        <v>25.003</v>
      </c>
      <c r="AH63" s="81">
        <v>51.176000000000002</v>
      </c>
      <c r="AI63" s="81">
        <v>79.268000000000001</v>
      </c>
      <c r="AJ63" s="81">
        <v>108.997</v>
      </c>
      <c r="AK63" s="81"/>
      <c r="AL63" s="81">
        <v>32.844999999999999</v>
      </c>
      <c r="AM63" s="81">
        <v>69.05</v>
      </c>
      <c r="AN63" s="81">
        <v>106.755</v>
      </c>
      <c r="AO63" s="81">
        <v>148.18799999999999</v>
      </c>
      <c r="AQ63" s="81">
        <v>43.029000000000003</v>
      </c>
      <c r="AR63" s="82">
        <v>91.45</v>
      </c>
      <c r="AS63" s="82">
        <v>142.03</v>
      </c>
      <c r="AT63" s="82">
        <v>193.67</v>
      </c>
      <c r="AU63" s="30"/>
      <c r="AV63" s="81">
        <v>50.378999999999998</v>
      </c>
      <c r="AW63" s="81">
        <v>106.057</v>
      </c>
      <c r="AX63" s="81">
        <v>161.864</v>
      </c>
      <c r="AY63" s="81">
        <v>223.55500000000001</v>
      </c>
      <c r="BA63" s="81">
        <v>62.942999999999998</v>
      </c>
      <c r="BB63" s="69">
        <v>129.21100000000001</v>
      </c>
      <c r="BC63" s="69">
        <v>197.279</v>
      </c>
      <c r="BD63" s="69">
        <v>267.38099999999997</v>
      </c>
      <c r="BF63" s="69">
        <v>73.784999999999997</v>
      </c>
      <c r="BG63" s="69">
        <v>147.43799999999999</v>
      </c>
      <c r="BH63" s="69">
        <v>219.89699999999999</v>
      </c>
      <c r="BI63" s="69">
        <v>293.42899999999997</v>
      </c>
      <c r="BK63" s="81">
        <v>84.448999999999998</v>
      </c>
      <c r="BL63" s="81">
        <v>170.09800000000001</v>
      </c>
      <c r="BM63" s="81">
        <v>258.30200000000002</v>
      </c>
      <c r="BN63" s="81">
        <v>349.16300000000001</v>
      </c>
    </row>
    <row r="64" spans="2:66" outlineLevel="1" x14ac:dyDescent="0.35">
      <c r="B64" s="134" t="s">
        <v>145</v>
      </c>
      <c r="C64" s="81">
        <v>1.9E-2</v>
      </c>
      <c r="D64" s="81">
        <v>-7.4999999999999997E-2</v>
      </c>
      <c r="E64" s="81">
        <v>0.31</v>
      </c>
      <c r="F64" s="81">
        <v>1.5489999999999999</v>
      </c>
      <c r="G64" s="30"/>
      <c r="H64" s="81">
        <v>-0.23200000000000001</v>
      </c>
      <c r="I64" s="81">
        <v>0.65900000000000003</v>
      </c>
      <c r="J64" s="81">
        <v>-1.0629999999999999</v>
      </c>
      <c r="K64" s="81">
        <v>2.427</v>
      </c>
      <c r="M64" s="81">
        <v>1.024</v>
      </c>
      <c r="N64" s="81">
        <v>2.4710000000000001</v>
      </c>
      <c r="O64" s="81">
        <v>0.67100000000000004</v>
      </c>
      <c r="P64" s="81">
        <v>0.53900000000000003</v>
      </c>
      <c r="Q64" s="30"/>
      <c r="R64" s="81">
        <v>-1.766</v>
      </c>
      <c r="S64" s="81">
        <v>-4.774</v>
      </c>
      <c r="T64" s="81">
        <v>-3.1219999999999999</v>
      </c>
      <c r="U64" s="81">
        <v>-2.0030000000000001</v>
      </c>
      <c r="W64" s="81">
        <v>2.57</v>
      </c>
      <c r="X64" s="81">
        <v>0.496</v>
      </c>
      <c r="Y64" s="81">
        <v>-1.3009999999999999</v>
      </c>
      <c r="Z64" s="81">
        <v>-0.76</v>
      </c>
      <c r="AA64" s="81"/>
      <c r="AB64" s="81">
        <v>-0.314</v>
      </c>
      <c r="AC64" s="81">
        <v>-1.595</v>
      </c>
      <c r="AD64" s="81">
        <v>-1.754</v>
      </c>
      <c r="AE64" s="81">
        <v>-1.41</v>
      </c>
      <c r="AG64" s="81">
        <v>1.548</v>
      </c>
      <c r="AH64" s="81">
        <v>2.2829999999999999</v>
      </c>
      <c r="AI64" s="81">
        <v>3.6819999999999999</v>
      </c>
      <c r="AJ64" s="81">
        <v>4.1689999999999996</v>
      </c>
      <c r="AK64" s="81"/>
      <c r="AL64" s="81">
        <v>-2.1360000000000001</v>
      </c>
      <c r="AM64" s="81">
        <v>4.2300000000000004</v>
      </c>
      <c r="AN64" s="81">
        <v>7.3220000000000001</v>
      </c>
      <c r="AO64" s="81">
        <v>10.547000000000001</v>
      </c>
      <c r="AQ64" s="81">
        <v>6.7469999999999999</v>
      </c>
      <c r="AR64" s="82">
        <v>5.1689999999999996</v>
      </c>
      <c r="AS64" s="82">
        <v>17.16</v>
      </c>
      <c r="AT64" s="82">
        <v>22.84</v>
      </c>
      <c r="AU64" s="30"/>
      <c r="AV64" s="81">
        <v>11.984</v>
      </c>
      <c r="AW64" s="81">
        <v>11.228</v>
      </c>
      <c r="AX64" s="81">
        <v>12.943</v>
      </c>
      <c r="AY64" s="81">
        <v>-15.391999999999999</v>
      </c>
      <c r="BA64" s="81">
        <v>-3.5049999999999999</v>
      </c>
      <c r="BB64" s="69">
        <v>-6.2309999999999999</v>
      </c>
      <c r="BC64" s="69">
        <v>-6.1879999999999997</v>
      </c>
      <c r="BD64" s="69">
        <v>-5.6790000000000003</v>
      </c>
      <c r="BF64" s="69">
        <v>8.3000000000000004E-2</v>
      </c>
      <c r="BG64" s="69">
        <v>-0.85399999999999998</v>
      </c>
      <c r="BH64" s="69">
        <v>4.7619999999999996</v>
      </c>
      <c r="BI64" s="69">
        <v>0.41399999999999998</v>
      </c>
      <c r="BK64" s="81">
        <v>-8.125</v>
      </c>
      <c r="BL64" s="81">
        <v>-33.097999999999999</v>
      </c>
      <c r="BM64" s="81">
        <v>-21.385999999999999</v>
      </c>
      <c r="BN64" s="81">
        <v>-11.382999999999999</v>
      </c>
    </row>
    <row r="65" spans="2:66" outlineLevel="1" x14ac:dyDescent="0.35">
      <c r="B65" s="134" t="s">
        <v>146</v>
      </c>
      <c r="C65" s="81">
        <v>1.371</v>
      </c>
      <c r="D65" s="81">
        <v>1.5840000000000001</v>
      </c>
      <c r="E65" s="81">
        <v>2.984</v>
      </c>
      <c r="F65" s="81">
        <v>4.556</v>
      </c>
      <c r="G65" s="30"/>
      <c r="H65" s="81">
        <v>1.0149999999999999</v>
      </c>
      <c r="I65" s="81">
        <v>1.2370000000000001</v>
      </c>
      <c r="J65" s="81">
        <v>2.2170000000000001</v>
      </c>
      <c r="K65" s="81">
        <v>3.2349999999999999</v>
      </c>
      <c r="M65" s="81">
        <v>1.0229999999999999</v>
      </c>
      <c r="N65" s="81">
        <v>3.6659999999999999</v>
      </c>
      <c r="O65" s="81">
        <v>6.3339999999999996</v>
      </c>
      <c r="P65" s="81">
        <v>11.819000000000001</v>
      </c>
      <c r="Q65" s="30"/>
      <c r="R65" s="81">
        <v>3.2090000000000001</v>
      </c>
      <c r="S65" s="81">
        <v>10.215999999999999</v>
      </c>
      <c r="T65" s="81">
        <v>16.167999999999999</v>
      </c>
      <c r="U65" s="81">
        <v>23.959</v>
      </c>
      <c r="W65" s="81">
        <v>5.0599999999999996</v>
      </c>
      <c r="X65" s="81">
        <v>10.262</v>
      </c>
      <c r="Y65" s="81">
        <v>15.132</v>
      </c>
      <c r="Z65" s="81">
        <v>24.271999999999998</v>
      </c>
      <c r="AA65" s="81"/>
      <c r="AB65" s="81">
        <v>6.1059999999999999</v>
      </c>
      <c r="AC65" s="81">
        <v>8.7490000000000006</v>
      </c>
      <c r="AD65" s="81">
        <v>17.178000000000001</v>
      </c>
      <c r="AE65" s="81">
        <v>23.271999999999998</v>
      </c>
      <c r="AG65" s="81">
        <v>4.4379999999999997</v>
      </c>
      <c r="AH65" s="81">
        <v>10.444000000000001</v>
      </c>
      <c r="AI65" s="81">
        <v>12.787000000000001</v>
      </c>
      <c r="AJ65" s="81">
        <v>15.808999999999999</v>
      </c>
      <c r="AK65" s="81"/>
      <c r="AL65" s="81">
        <v>1.8839999999999999</v>
      </c>
      <c r="AM65" s="81">
        <v>3.492</v>
      </c>
      <c r="AN65" s="81">
        <v>4.484</v>
      </c>
      <c r="AO65" s="81">
        <v>10.442</v>
      </c>
      <c r="AQ65" s="81">
        <v>2.91</v>
      </c>
      <c r="AR65" s="82">
        <v>3.137</v>
      </c>
      <c r="AS65" s="82">
        <v>9.1210000000000004</v>
      </c>
      <c r="AT65" s="82">
        <v>13.67</v>
      </c>
      <c r="AU65" s="30"/>
      <c r="AV65" s="81">
        <v>4.1790000000000003</v>
      </c>
      <c r="AW65" s="81">
        <v>9.26</v>
      </c>
      <c r="AX65" s="81">
        <v>13.103999999999999</v>
      </c>
      <c r="AY65" s="81">
        <v>18.338000000000001</v>
      </c>
      <c r="BA65" s="81">
        <v>5.68</v>
      </c>
      <c r="BB65" s="69">
        <v>11.523999999999999</v>
      </c>
      <c r="BC65" s="69">
        <v>17.184000000000001</v>
      </c>
      <c r="BD65" s="69">
        <v>22.253</v>
      </c>
      <c r="BF65" s="69">
        <v>3.407</v>
      </c>
      <c r="BG65" s="69">
        <v>7.3810000000000002</v>
      </c>
      <c r="BH65" s="69">
        <v>-0.79200000000000004</v>
      </c>
      <c r="BI65" s="69">
        <v>8.673</v>
      </c>
      <c r="BK65" s="81">
        <v>1.244</v>
      </c>
      <c r="BL65" s="81">
        <v>2.6930000000000001</v>
      </c>
      <c r="BM65" s="81">
        <v>2.9620000000000002</v>
      </c>
      <c r="BN65" s="81">
        <v>4.8250000000000002</v>
      </c>
    </row>
    <row r="66" spans="2:66" outlineLevel="1" x14ac:dyDescent="0.35">
      <c r="B66" s="134" t="s">
        <v>147</v>
      </c>
      <c r="C66" s="81">
        <v>0.17199999999999999</v>
      </c>
      <c r="D66" s="81">
        <v>0.26300000000000001</v>
      </c>
      <c r="E66" s="81">
        <v>0.378</v>
      </c>
      <c r="F66" s="81">
        <v>0.90500000000000003</v>
      </c>
      <c r="G66" s="30"/>
      <c r="H66" s="81">
        <v>0.115</v>
      </c>
      <c r="I66" s="81">
        <v>0.504</v>
      </c>
      <c r="J66" s="81">
        <v>0.66900000000000004</v>
      </c>
      <c r="K66" s="81">
        <v>1.0860000000000001</v>
      </c>
      <c r="M66" s="81">
        <v>0.16200000000000001</v>
      </c>
      <c r="N66" s="81">
        <v>-0.78100000000000003</v>
      </c>
      <c r="O66" s="81">
        <v>0.45100000000000001</v>
      </c>
      <c r="P66" s="81">
        <v>8.4779999999999998</v>
      </c>
      <c r="Q66" s="30"/>
      <c r="R66" s="81">
        <v>0.12</v>
      </c>
      <c r="S66" s="81">
        <v>-2.2690000000000001</v>
      </c>
      <c r="T66" s="81">
        <v>-2.6230000000000002</v>
      </c>
      <c r="U66" s="81">
        <v>1.9390000000000001</v>
      </c>
      <c r="W66" s="81">
        <v>0.224</v>
      </c>
      <c r="X66" s="81">
        <v>-0.65800000000000003</v>
      </c>
      <c r="Y66" s="81">
        <v>-1.9530000000000001</v>
      </c>
      <c r="Z66" s="81">
        <v>-8.5890000000000004</v>
      </c>
      <c r="AA66" s="81"/>
      <c r="AB66" s="81">
        <v>-1.032</v>
      </c>
      <c r="AC66" s="81">
        <v>-0.54600000000000004</v>
      </c>
      <c r="AD66" s="81">
        <v>-2.4649999999999999</v>
      </c>
      <c r="AE66" s="81">
        <v>-4.9260000000000002</v>
      </c>
      <c r="AG66" s="81">
        <v>-0.97799999999999998</v>
      </c>
      <c r="AH66" s="81">
        <v>-3.2730000000000001</v>
      </c>
      <c r="AI66" s="81">
        <v>-3.8260000000000001</v>
      </c>
      <c r="AJ66" s="81">
        <v>-2.1560000000000001</v>
      </c>
      <c r="AK66" s="81"/>
      <c r="AL66" s="81">
        <v>-0.98899999999999999</v>
      </c>
      <c r="AM66" s="81">
        <v>-2.448</v>
      </c>
      <c r="AN66" s="81">
        <v>-1.756</v>
      </c>
      <c r="AO66" s="81">
        <v>-5.3920000000000003</v>
      </c>
      <c r="AQ66" s="81">
        <v>0.20799999999999999</v>
      </c>
      <c r="AR66" s="82">
        <v>-5.99</v>
      </c>
      <c r="AS66" s="82">
        <v>-7.2240000000000002</v>
      </c>
      <c r="AT66" s="82">
        <v>8.9510000000000005</v>
      </c>
      <c r="AU66" s="30"/>
      <c r="AV66" s="81">
        <v>4.6959999999999997</v>
      </c>
      <c r="AW66" s="81">
        <v>7.0250000000000004</v>
      </c>
      <c r="AX66" s="81">
        <v>8.4719999999999995</v>
      </c>
      <c r="AY66" s="81">
        <v>18.219000000000001</v>
      </c>
      <c r="BA66" s="81">
        <v>0.59399999999999997</v>
      </c>
      <c r="BB66" s="69">
        <v>3.5409999999999999</v>
      </c>
      <c r="BC66" s="69">
        <v>21.326000000000001</v>
      </c>
      <c r="BD66" s="69">
        <v>20.661000000000001</v>
      </c>
      <c r="BF66" s="69">
        <v>-3.3780000000000001</v>
      </c>
      <c r="BG66" s="69">
        <v>4.702</v>
      </c>
      <c r="BH66" s="69">
        <v>3.04</v>
      </c>
      <c r="BI66" s="69">
        <v>6.383</v>
      </c>
      <c r="BK66" s="81">
        <v>-4.7300000000000004</v>
      </c>
      <c r="BL66" s="81">
        <v>-0.93300000000000005</v>
      </c>
      <c r="BM66" s="81">
        <v>-8.3659999999999997</v>
      </c>
      <c r="BN66" s="81">
        <v>-21.006</v>
      </c>
    </row>
    <row r="67" spans="2:66" outlineLevel="1" x14ac:dyDescent="0.35">
      <c r="B67" s="134" t="s">
        <v>148</v>
      </c>
      <c r="C67" s="81">
        <v>-4.4450000000000003</v>
      </c>
      <c r="D67" s="81">
        <v>-7.1909999999999998</v>
      </c>
      <c r="E67" s="81">
        <v>-9.9290000000000003</v>
      </c>
      <c r="F67" s="81">
        <v>-13.516999999999999</v>
      </c>
      <c r="G67" s="30"/>
      <c r="H67" s="81">
        <v>-1.659</v>
      </c>
      <c r="I67" s="81">
        <v>-6.2460000000000004</v>
      </c>
      <c r="J67" s="81">
        <v>-8.8740000000000006</v>
      </c>
      <c r="K67" s="81">
        <v>-12.298999999999999</v>
      </c>
      <c r="M67" s="81">
        <v>-24.616</v>
      </c>
      <c r="N67" s="81">
        <v>-27.975000000000001</v>
      </c>
      <c r="O67" s="81">
        <v>-31.588000000000001</v>
      </c>
      <c r="P67" s="81">
        <v>-39.149000000000001</v>
      </c>
      <c r="Q67" s="30"/>
      <c r="R67" s="81">
        <v>-32.085000000000001</v>
      </c>
      <c r="S67" s="81">
        <v>-45.765999999999998</v>
      </c>
      <c r="T67" s="81">
        <v>-53.972000000000001</v>
      </c>
      <c r="U67" s="81">
        <v>-65.153000000000006</v>
      </c>
      <c r="W67" s="81">
        <v>-20.596</v>
      </c>
      <c r="X67" s="81">
        <v>-30.113</v>
      </c>
      <c r="Y67" s="81">
        <v>-39.633000000000003</v>
      </c>
      <c r="Z67" s="81">
        <v>-52.567</v>
      </c>
      <c r="AA67" s="81"/>
      <c r="AB67" s="81">
        <v>-8.4480000000000004</v>
      </c>
      <c r="AC67" s="81">
        <v>-20.056000000000001</v>
      </c>
      <c r="AD67" s="81">
        <v>-36.840000000000003</v>
      </c>
      <c r="AE67" s="81">
        <v>-52.713000000000001</v>
      </c>
      <c r="AG67" s="81">
        <v>-20.481000000000002</v>
      </c>
      <c r="AH67" s="81">
        <v>-30.84</v>
      </c>
      <c r="AI67" s="81">
        <v>-41.341000000000001</v>
      </c>
      <c r="AJ67" s="81">
        <v>-56.427999999999997</v>
      </c>
      <c r="AK67" s="81"/>
      <c r="AL67" s="81">
        <v>-36.502000000000002</v>
      </c>
      <c r="AM67" s="81">
        <v>-53.777000000000001</v>
      </c>
      <c r="AN67" s="81">
        <v>-69.173000000000002</v>
      </c>
      <c r="AO67" s="81">
        <v>-92.451999999999998</v>
      </c>
      <c r="AQ67" s="81">
        <v>-48.457999999999998</v>
      </c>
      <c r="AR67" s="82">
        <v>-68.003</v>
      </c>
      <c r="AS67" s="82">
        <v>-77.308999999999997</v>
      </c>
      <c r="AT67" s="82">
        <v>-91.090999999999994</v>
      </c>
      <c r="AU67" s="30"/>
      <c r="AV67" s="81">
        <v>-50.454000000000001</v>
      </c>
      <c r="AW67" s="81">
        <v>-72.894000000000005</v>
      </c>
      <c r="AX67" s="81">
        <v>-99.004000000000005</v>
      </c>
      <c r="AY67" s="81">
        <v>-127.98699999999999</v>
      </c>
      <c r="BA67" s="81">
        <v>-22.431000000000001</v>
      </c>
      <c r="BB67" s="69">
        <v>-27.620999999999999</v>
      </c>
      <c r="BC67" s="69">
        <v>-28.541</v>
      </c>
      <c r="BD67" s="69">
        <v>-59.238999999999997</v>
      </c>
      <c r="BF67" s="69">
        <v>-20.501999999999999</v>
      </c>
      <c r="BG67" s="69">
        <v>-45.14</v>
      </c>
      <c r="BH67" s="69">
        <v>-65.025000000000006</v>
      </c>
      <c r="BI67" s="69">
        <v>-92.385000000000005</v>
      </c>
      <c r="BK67" s="81">
        <v>-14.686999999999999</v>
      </c>
      <c r="BL67" s="81">
        <v>-20.349</v>
      </c>
      <c r="BM67" s="81">
        <v>-32.655000000000001</v>
      </c>
      <c r="BN67" s="81">
        <v>-42.106000000000002</v>
      </c>
    </row>
    <row r="68" spans="2:66" outlineLevel="1" x14ac:dyDescent="0.35">
      <c r="B68" s="134" t="s">
        <v>149</v>
      </c>
      <c r="C68" s="81">
        <v>0.16900000000000001</v>
      </c>
      <c r="D68" s="81">
        <v>0.316</v>
      </c>
      <c r="E68" s="81">
        <v>4.2000000000000003E-2</v>
      </c>
      <c r="F68" s="81">
        <v>0.51900000000000002</v>
      </c>
      <c r="G68" s="30"/>
      <c r="H68" s="81">
        <v>1.8939999999999999</v>
      </c>
      <c r="I68" s="81">
        <v>0.47299999999999998</v>
      </c>
      <c r="J68" s="81">
        <v>0.97899999999999998</v>
      </c>
      <c r="K68" s="81">
        <v>7.9249999999999998</v>
      </c>
      <c r="M68" s="81">
        <v>0.72499999999999998</v>
      </c>
      <c r="N68" s="81">
        <v>-1.0549999999999999</v>
      </c>
      <c r="O68" s="81">
        <v>-1.405</v>
      </c>
      <c r="P68" s="81">
        <v>2.1080000000000001</v>
      </c>
      <c r="Q68" s="30"/>
      <c r="R68" s="81">
        <v>-2.4460000000000002</v>
      </c>
      <c r="S68" s="81">
        <v>-0.97399999999999998</v>
      </c>
      <c r="T68" s="81">
        <v>-2.669</v>
      </c>
      <c r="U68" s="81">
        <v>-2.754</v>
      </c>
      <c r="W68" s="81">
        <v>0.46200000000000002</v>
      </c>
      <c r="X68" s="81">
        <v>1.2989999999999999</v>
      </c>
      <c r="Y68" s="81">
        <v>0.152</v>
      </c>
      <c r="Z68" s="81">
        <v>0.246</v>
      </c>
      <c r="AA68" s="81"/>
      <c r="AB68" s="81">
        <v>0.34300000000000003</v>
      </c>
      <c r="AC68" s="81">
        <v>7.907</v>
      </c>
      <c r="AD68" s="81">
        <v>6.3449999999999998</v>
      </c>
      <c r="AE68" s="81">
        <v>12.763999999999999</v>
      </c>
      <c r="AG68" s="81">
        <v>-3.8980000000000001</v>
      </c>
      <c r="AH68" s="81">
        <v>-0.435</v>
      </c>
      <c r="AI68" s="81">
        <v>-2.88</v>
      </c>
      <c r="AJ68" s="81">
        <v>4.8</v>
      </c>
      <c r="AK68" s="81"/>
      <c r="AL68" s="81">
        <v>-5.7560000000000002</v>
      </c>
      <c r="AM68" s="81">
        <v>-4.4610000000000003</v>
      </c>
      <c r="AN68" s="81">
        <v>0.625</v>
      </c>
      <c r="AO68" s="81">
        <v>7.9059999999999997</v>
      </c>
      <c r="AQ68" s="81">
        <v>-4.3739999999999997</v>
      </c>
      <c r="AR68" s="82">
        <v>0.78400000000000003</v>
      </c>
      <c r="AS68" s="82">
        <v>0.70599999999999996</v>
      </c>
      <c r="AT68" s="82">
        <v>-0.432</v>
      </c>
      <c r="AU68" s="30"/>
      <c r="AV68" s="81">
        <v>-0.41199999999999998</v>
      </c>
      <c r="AW68" s="81">
        <v>-3.7549999999999999</v>
      </c>
      <c r="AX68" s="81">
        <v>-5.19</v>
      </c>
      <c r="AY68" s="81">
        <v>-1.331</v>
      </c>
      <c r="BA68" s="81">
        <v>4.01</v>
      </c>
      <c r="BB68" s="69">
        <v>5.9160000000000004</v>
      </c>
      <c r="BC68" s="69">
        <v>3.7029999999999998</v>
      </c>
      <c r="BD68" s="69">
        <v>16.460999999999999</v>
      </c>
      <c r="BF68" s="69">
        <v>-8.3640000000000008</v>
      </c>
      <c r="BG68" s="69">
        <v>0.38700000000000001</v>
      </c>
      <c r="BH68" s="69">
        <v>-0.84499999999999997</v>
      </c>
      <c r="BI68" s="69">
        <v>20.61</v>
      </c>
      <c r="BK68" s="81">
        <v>-13.643000000000001</v>
      </c>
      <c r="BL68" s="81">
        <v>19.219000000000001</v>
      </c>
      <c r="BM68" s="81">
        <v>35.15</v>
      </c>
      <c r="BN68" s="81">
        <v>60.536000000000001</v>
      </c>
    </row>
    <row r="69" spans="2:66" outlineLevel="1" x14ac:dyDescent="0.35">
      <c r="B69" s="134" t="s">
        <v>150</v>
      </c>
      <c r="C69" s="81">
        <v>1.67</v>
      </c>
      <c r="D69" s="81">
        <v>-0.55300000000000005</v>
      </c>
      <c r="E69" s="81">
        <v>-38.176000000000002</v>
      </c>
      <c r="F69" s="81">
        <v>-59.756</v>
      </c>
      <c r="G69" s="30"/>
      <c r="H69" s="81">
        <v>-3.3319999999999999</v>
      </c>
      <c r="I69" s="81">
        <v>-32.689</v>
      </c>
      <c r="J69" s="81">
        <v>-33.933</v>
      </c>
      <c r="K69" s="81">
        <v>-62.554000000000002</v>
      </c>
      <c r="M69" s="81">
        <v>7.87</v>
      </c>
      <c r="N69" s="81">
        <v>-35.139000000000003</v>
      </c>
      <c r="O69" s="81">
        <v>-62.118000000000002</v>
      </c>
      <c r="P69" s="81">
        <v>-121.908</v>
      </c>
      <c r="Q69" s="30"/>
      <c r="R69" s="81">
        <v>-17.501999999999999</v>
      </c>
      <c r="S69" s="81">
        <v>53.11</v>
      </c>
      <c r="T69" s="81">
        <v>92.344999999999999</v>
      </c>
      <c r="U69" s="81">
        <v>127.163</v>
      </c>
      <c r="W69" s="81">
        <v>-12.946</v>
      </c>
      <c r="X69" s="81">
        <v>-59.633000000000003</v>
      </c>
      <c r="Y69" s="81">
        <v>-99.230999999999995</v>
      </c>
      <c r="Z69" s="81">
        <v>-102.995</v>
      </c>
      <c r="AA69" s="81"/>
      <c r="AB69" s="81">
        <v>7.8639999999999999</v>
      </c>
      <c r="AC69" s="81">
        <v>-78.563000000000002</v>
      </c>
      <c r="AD69" s="81">
        <v>-119.53400000000001</v>
      </c>
      <c r="AE69" s="81">
        <v>-159.18899999999999</v>
      </c>
      <c r="AG69" s="81">
        <v>12.762</v>
      </c>
      <c r="AH69" s="81">
        <v>-16.413</v>
      </c>
      <c r="AI69" s="81">
        <v>-70.555999999999997</v>
      </c>
      <c r="AJ69" s="81">
        <v>-71.703999999999994</v>
      </c>
      <c r="AK69" s="81"/>
      <c r="AL69" s="81">
        <v>-53.521999999999998</v>
      </c>
      <c r="AM69" s="81">
        <v>-165.68</v>
      </c>
      <c r="AN69" s="81">
        <v>-202.31399999999999</v>
      </c>
      <c r="AO69" s="81">
        <v>-178.22499999999999</v>
      </c>
      <c r="AQ69" s="81">
        <v>-51.634</v>
      </c>
      <c r="AR69" s="82">
        <v>-160.30099999999999</v>
      </c>
      <c r="AS69" s="82">
        <v>-266.649</v>
      </c>
      <c r="AT69" s="82">
        <v>-259.07600000000002</v>
      </c>
      <c r="AU69" s="30"/>
      <c r="AV69" s="81">
        <v>-140.63300000000001</v>
      </c>
      <c r="AW69" s="81">
        <v>-176.02500000000001</v>
      </c>
      <c r="AX69" s="81">
        <v>-378.1</v>
      </c>
      <c r="AY69" s="81">
        <v>-381.69200000000001</v>
      </c>
      <c r="BA69" s="81">
        <v>-46.094000000000001</v>
      </c>
      <c r="BB69" s="69">
        <v>-79.991</v>
      </c>
      <c r="BC69" s="69">
        <v>-85.433000000000007</v>
      </c>
      <c r="BD69" s="69">
        <v>211.73699999999999</v>
      </c>
      <c r="BF69" s="69">
        <v>-89.927000000000007</v>
      </c>
      <c r="BG69" s="69">
        <v>-341.149</v>
      </c>
      <c r="BH69" s="69">
        <v>-498.02100000000002</v>
      </c>
      <c r="BI69" s="69">
        <v>-356.64100000000002</v>
      </c>
      <c r="BK69" s="69">
        <v>69.393000000000001</v>
      </c>
      <c r="BL69" s="81">
        <v>-5.95</v>
      </c>
      <c r="BM69" s="81">
        <v>-125.67</v>
      </c>
      <c r="BN69" s="81">
        <v>-133.16399999999999</v>
      </c>
    </row>
    <row r="70" spans="2:66" outlineLevel="1" x14ac:dyDescent="0.35">
      <c r="B70" s="134" t="s">
        <v>151</v>
      </c>
      <c r="C70" s="81">
        <v>-8.1709999999999994</v>
      </c>
      <c r="D70" s="81">
        <v>-12.738</v>
      </c>
      <c r="E70" s="81">
        <v>-19.376999999999999</v>
      </c>
      <c r="F70" s="81">
        <v>-12.401999999999999</v>
      </c>
      <c r="G70" s="30"/>
      <c r="H70" s="81">
        <v>-7.335</v>
      </c>
      <c r="I70" s="81">
        <v>-2.048</v>
      </c>
      <c r="J70" s="81">
        <v>-16.21</v>
      </c>
      <c r="K70" s="81">
        <v>-15.387</v>
      </c>
      <c r="M70" s="81">
        <v>-34.835999999999999</v>
      </c>
      <c r="N70" s="81">
        <v>-11.984</v>
      </c>
      <c r="O70" s="81">
        <v>-31.416</v>
      </c>
      <c r="P70" s="81">
        <v>-14.865</v>
      </c>
      <c r="Q70" s="30"/>
      <c r="R70" s="81">
        <v>0.66</v>
      </c>
      <c r="S70" s="81">
        <v>6.1239999999999997</v>
      </c>
      <c r="T70" s="81">
        <v>16.093</v>
      </c>
      <c r="U70" s="81">
        <v>18.068999999999999</v>
      </c>
      <c r="W70" s="81">
        <v>-8.718</v>
      </c>
      <c r="X70" s="81">
        <v>-14.151</v>
      </c>
      <c r="Y70" s="81">
        <v>-31.027000000000001</v>
      </c>
      <c r="Z70" s="81">
        <v>-27.951000000000001</v>
      </c>
      <c r="AA70" s="81"/>
      <c r="AB70" s="81">
        <v>-12.488</v>
      </c>
      <c r="AC70" s="81">
        <v>-8.1850000000000005</v>
      </c>
      <c r="AD70" s="81">
        <v>-23.408999999999999</v>
      </c>
      <c r="AE70" s="81">
        <v>-17.265000000000001</v>
      </c>
      <c r="AG70" s="81">
        <v>4.282</v>
      </c>
      <c r="AH70" s="81">
        <v>-12.177</v>
      </c>
      <c r="AI70" s="81">
        <v>-82.573999999999998</v>
      </c>
      <c r="AJ70" s="81">
        <v>-102.833</v>
      </c>
      <c r="AK70" s="81"/>
      <c r="AL70" s="81">
        <v>-27.305</v>
      </c>
      <c r="AM70" s="81">
        <v>-39.597000000000001</v>
      </c>
      <c r="AN70" s="81">
        <v>-24.309000000000001</v>
      </c>
      <c r="AO70" s="81">
        <v>-82.05</v>
      </c>
      <c r="AQ70" s="81">
        <v>-20.164000000000001</v>
      </c>
      <c r="AR70" s="82">
        <v>32.085999999999999</v>
      </c>
      <c r="AS70" s="82">
        <v>59.353999999999999</v>
      </c>
      <c r="AT70" s="82">
        <v>51.67</v>
      </c>
      <c r="AU70" s="30"/>
      <c r="AV70" s="81">
        <v>-35.18</v>
      </c>
      <c r="AW70" s="81">
        <v>16.393999999999998</v>
      </c>
      <c r="AX70" s="81">
        <v>15.132</v>
      </c>
      <c r="AY70" s="81">
        <v>6.53</v>
      </c>
      <c r="BA70" s="81">
        <v>-1.4890000000000001</v>
      </c>
      <c r="BB70" s="69">
        <v>11.795999999999999</v>
      </c>
      <c r="BC70" s="69">
        <v>7.4080000000000004</v>
      </c>
      <c r="BD70" s="69">
        <v>-35.768999999999998</v>
      </c>
      <c r="BF70" s="69">
        <v>9.3350000000000009</v>
      </c>
      <c r="BG70" s="69">
        <v>61.24</v>
      </c>
      <c r="BH70" s="69">
        <v>18.559999999999999</v>
      </c>
      <c r="BI70" s="69">
        <v>-38.654000000000003</v>
      </c>
      <c r="BK70" s="69">
        <v>44.314</v>
      </c>
      <c r="BL70" s="81">
        <v>41.552999999999997</v>
      </c>
      <c r="BM70" s="81">
        <v>16.056000000000001</v>
      </c>
      <c r="BN70" s="81">
        <v>4.1280000000000001</v>
      </c>
    </row>
    <row r="71" spans="2:66" ht="14.15" customHeight="1" outlineLevel="1" x14ac:dyDescent="0.35">
      <c r="B71" s="134" t="s">
        <v>152</v>
      </c>
      <c r="C71" s="81">
        <v>14.214</v>
      </c>
      <c r="D71" s="81">
        <v>23.655000000000001</v>
      </c>
      <c r="E71" s="81">
        <v>63.328000000000003</v>
      </c>
      <c r="F71" s="81">
        <v>65.983000000000004</v>
      </c>
      <c r="G71" s="30"/>
      <c r="H71" s="81">
        <v>-7.4960000000000004</v>
      </c>
      <c r="I71" s="81">
        <v>10.667</v>
      </c>
      <c r="J71" s="81">
        <v>12.907999999999999</v>
      </c>
      <c r="K71" s="81">
        <v>35.566000000000003</v>
      </c>
      <c r="M71" s="81">
        <v>6.907</v>
      </c>
      <c r="N71" s="81">
        <v>23.574999999999999</v>
      </c>
      <c r="O71" s="81">
        <v>11.125999999999999</v>
      </c>
      <c r="P71" s="81">
        <v>69.448999999999998</v>
      </c>
      <c r="Q71" s="30"/>
      <c r="R71" s="81">
        <v>-70.617999999999995</v>
      </c>
      <c r="S71" s="81">
        <v>-57.985999999999997</v>
      </c>
      <c r="T71" s="81">
        <v>-23.837</v>
      </c>
      <c r="U71" s="81">
        <v>-16.948</v>
      </c>
      <c r="W71" s="81">
        <v>2.282</v>
      </c>
      <c r="X71" s="81">
        <v>42.908000000000001</v>
      </c>
      <c r="Y71" s="81">
        <v>60.118000000000002</v>
      </c>
      <c r="Z71" s="81">
        <v>88.361000000000004</v>
      </c>
      <c r="AA71" s="81"/>
      <c r="AB71" s="81">
        <v>-92.915999999999997</v>
      </c>
      <c r="AC71" s="81">
        <v>20.637</v>
      </c>
      <c r="AD71" s="81">
        <v>-60.027999999999999</v>
      </c>
      <c r="AE71" s="81">
        <v>31.495999999999999</v>
      </c>
      <c r="AG71" s="81">
        <v>-76.126999999999995</v>
      </c>
      <c r="AH71" s="81">
        <v>44.859000000000002</v>
      </c>
      <c r="AI71" s="81">
        <v>47.991999999999997</v>
      </c>
      <c r="AJ71" s="81">
        <v>152.857</v>
      </c>
      <c r="AK71" s="81"/>
      <c r="AL71" s="81">
        <v>-22.712</v>
      </c>
      <c r="AM71" s="81">
        <v>94.665999999999997</v>
      </c>
      <c r="AN71" s="81">
        <v>69.087999999999994</v>
      </c>
      <c r="AO71" s="81">
        <v>164.57300000000001</v>
      </c>
      <c r="AQ71" s="81">
        <v>-18.102</v>
      </c>
      <c r="AR71" s="82">
        <v>37.158000000000001</v>
      </c>
      <c r="AS71" s="82">
        <v>29.443000000000001</v>
      </c>
      <c r="AT71" s="82">
        <v>80.078000000000003</v>
      </c>
      <c r="AU71" s="30"/>
      <c r="AV71" s="81">
        <v>-11.351000000000001</v>
      </c>
      <c r="AW71" s="81">
        <v>40.689</v>
      </c>
      <c r="AX71" s="81">
        <v>84.760999999999996</v>
      </c>
      <c r="AY71" s="81">
        <v>151.81200000000001</v>
      </c>
      <c r="BA71" s="81">
        <v>-126.56399999999999</v>
      </c>
      <c r="BB71" s="69">
        <v>9.3970000000000002</v>
      </c>
      <c r="BC71" s="69">
        <v>49.981999999999999</v>
      </c>
      <c r="BD71" s="69">
        <v>79.975999999999999</v>
      </c>
      <c r="BF71" s="69">
        <v>54.389000000000003</v>
      </c>
      <c r="BG71" s="69">
        <v>428.96800000000002</v>
      </c>
      <c r="BH71" s="69">
        <v>603.27300000000002</v>
      </c>
      <c r="BI71" s="69">
        <v>496.55500000000001</v>
      </c>
      <c r="BK71" s="69">
        <v>-1.333</v>
      </c>
      <c r="BL71" s="81">
        <v>81.879000000000005</v>
      </c>
      <c r="BM71" s="81">
        <v>452.12799999999999</v>
      </c>
      <c r="BN71" s="81">
        <v>254.20699999999999</v>
      </c>
    </row>
    <row r="72" spans="2:66" outlineLevel="1" x14ac:dyDescent="0.35">
      <c r="B72" s="134" t="s">
        <v>153</v>
      </c>
      <c r="C72" s="81">
        <v>-0.63</v>
      </c>
      <c r="D72" s="81">
        <v>-0.188</v>
      </c>
      <c r="E72" s="81">
        <v>-0.22800000000000001</v>
      </c>
      <c r="F72" s="81">
        <v>0.11600000000000001</v>
      </c>
      <c r="G72" s="30"/>
      <c r="H72" s="81">
        <v>-1.827</v>
      </c>
      <c r="I72" s="81">
        <v>-0.51700000000000002</v>
      </c>
      <c r="J72" s="81">
        <v>-1.206</v>
      </c>
      <c r="K72" s="81">
        <v>-0.11799999999999999</v>
      </c>
      <c r="M72" s="81">
        <v>-0.82299999999999995</v>
      </c>
      <c r="N72" s="81">
        <v>-0.86599999999999999</v>
      </c>
      <c r="O72" s="81">
        <v>-1.238</v>
      </c>
      <c r="P72" s="81">
        <v>0.23799999999999999</v>
      </c>
      <c r="Q72" s="30"/>
      <c r="R72" s="81">
        <v>-1.522</v>
      </c>
      <c r="S72" s="81">
        <v>-3.7530000000000001</v>
      </c>
      <c r="T72" s="81">
        <v>-3.988</v>
      </c>
      <c r="U72" s="81">
        <v>-2.1589999999999998</v>
      </c>
      <c r="W72" s="81">
        <v>-5.7000000000000002E-2</v>
      </c>
      <c r="X72" s="81">
        <v>-1.54</v>
      </c>
      <c r="Y72" s="81">
        <v>-0.376</v>
      </c>
      <c r="Z72" s="81">
        <v>2.2490000000000001</v>
      </c>
      <c r="AA72" s="81"/>
      <c r="AB72" s="81">
        <v>-1.575</v>
      </c>
      <c r="AC72" s="81">
        <v>-1.9</v>
      </c>
      <c r="AD72" s="81">
        <v>-3.2989999999999999</v>
      </c>
      <c r="AE72" s="81">
        <v>-1.5229999999999999</v>
      </c>
      <c r="AG72" s="81">
        <v>-1.6739999999999999</v>
      </c>
      <c r="AH72" s="81">
        <v>-1.8049999999999999</v>
      </c>
      <c r="AI72" s="81">
        <v>-0.56899999999999995</v>
      </c>
      <c r="AJ72" s="81">
        <v>3.8260000000000001</v>
      </c>
      <c r="AK72" s="81"/>
      <c r="AL72" s="81">
        <v>-2.4300000000000002</v>
      </c>
      <c r="AM72" s="81">
        <v>-2.2919999999999998</v>
      </c>
      <c r="AN72" s="81">
        <v>-2.766</v>
      </c>
      <c r="AO72" s="81">
        <v>1.4999999999999999E-2</v>
      </c>
      <c r="AQ72" s="81">
        <v>-2.34</v>
      </c>
      <c r="AR72" s="82">
        <v>-0.86399999999999999</v>
      </c>
      <c r="AS72" s="82">
        <v>-11.528</v>
      </c>
      <c r="AT72" s="82">
        <v>-1.137</v>
      </c>
      <c r="AU72" s="30"/>
      <c r="AV72" s="81">
        <v>4.0659999999999998</v>
      </c>
      <c r="AW72" s="81">
        <v>-35.018999999999998</v>
      </c>
      <c r="AX72" s="81">
        <v>-38.378</v>
      </c>
      <c r="AY72" s="81">
        <v>-45.37</v>
      </c>
      <c r="BA72" s="81">
        <v>-2.851</v>
      </c>
      <c r="BB72" s="69">
        <v>-3.7679999999999998</v>
      </c>
      <c r="BC72" s="69">
        <v>-10.763999999999999</v>
      </c>
      <c r="BD72" s="69">
        <v>-6.5819999999999999</v>
      </c>
      <c r="BF72" s="69">
        <v>5.391</v>
      </c>
      <c r="BG72" s="69">
        <v>8.5709999999999997</v>
      </c>
      <c r="BH72" s="69">
        <v>4.1420000000000003</v>
      </c>
      <c r="BI72" s="69">
        <v>24.733000000000001</v>
      </c>
      <c r="BK72" s="69">
        <v>-8.5850000000000009</v>
      </c>
      <c r="BL72" s="81">
        <v>3.2360000000000002</v>
      </c>
      <c r="BM72" s="81">
        <v>11.519</v>
      </c>
      <c r="BN72" s="81">
        <v>10.013</v>
      </c>
    </row>
    <row r="73" spans="2:66" outlineLevel="1" x14ac:dyDescent="0.35">
      <c r="B73" s="134" t="s">
        <v>154</v>
      </c>
      <c r="C73" s="81">
        <v>-0.16500000000000001</v>
      </c>
      <c r="D73" s="81">
        <v>-0.15</v>
      </c>
      <c r="E73" s="81">
        <v>-0.78</v>
      </c>
      <c r="F73" s="81">
        <v>-1.706</v>
      </c>
      <c r="G73" s="30"/>
      <c r="H73" s="81">
        <v>-0.32500000000000001</v>
      </c>
      <c r="I73" s="81">
        <v>-0.314</v>
      </c>
      <c r="J73" s="81">
        <v>-0.81299999999999994</v>
      </c>
      <c r="K73" s="81">
        <v>-2.488</v>
      </c>
      <c r="M73" s="81">
        <v>-2.177</v>
      </c>
      <c r="N73" s="81">
        <v>-3.109</v>
      </c>
      <c r="O73" s="81">
        <v>-2.1349999999999998</v>
      </c>
      <c r="P73" s="81">
        <v>-0.86099999999999999</v>
      </c>
      <c r="Q73" s="30"/>
      <c r="R73" s="81">
        <v>7.3769999999999998</v>
      </c>
      <c r="S73" s="81">
        <v>0.70099999999999996</v>
      </c>
      <c r="T73" s="81">
        <v>0.624</v>
      </c>
      <c r="U73" s="81">
        <v>0.69099999999999995</v>
      </c>
      <c r="W73" s="81">
        <v>0.502</v>
      </c>
      <c r="X73" s="81">
        <v>3.0990000000000002</v>
      </c>
      <c r="Y73" s="81">
        <v>1.2130000000000001</v>
      </c>
      <c r="Z73" s="81">
        <v>-1.7170000000000001</v>
      </c>
      <c r="AA73" s="81"/>
      <c r="AB73" s="81">
        <v>-0.115</v>
      </c>
      <c r="AC73" s="81">
        <v>-1.284</v>
      </c>
      <c r="AD73" s="81">
        <v>-0.16600000000000001</v>
      </c>
      <c r="AE73" s="81">
        <v>-2.9289999999999998</v>
      </c>
      <c r="AG73" s="81">
        <v>2.258</v>
      </c>
      <c r="AH73" s="81">
        <v>0.56000000000000005</v>
      </c>
      <c r="AI73" s="81">
        <v>-0.46100000000000002</v>
      </c>
      <c r="AJ73" s="81">
        <v>-0.16700000000000001</v>
      </c>
      <c r="AK73" s="81"/>
      <c r="AL73" s="81">
        <v>-1.409</v>
      </c>
      <c r="AM73" s="81">
        <v>-7.7720000000000002</v>
      </c>
      <c r="AN73" s="81">
        <v>0.78</v>
      </c>
      <c r="AO73" s="81">
        <v>1.343</v>
      </c>
      <c r="AQ73" s="81">
        <v>17.797000000000001</v>
      </c>
      <c r="AR73" s="82">
        <v>24.46</v>
      </c>
      <c r="AS73" s="82">
        <v>20.681999999999999</v>
      </c>
      <c r="AT73" s="82">
        <v>13.858000000000001</v>
      </c>
      <c r="AU73" s="30"/>
      <c r="AV73" s="81">
        <v>-10.593999999999999</v>
      </c>
      <c r="AW73" s="81">
        <v>-3.35</v>
      </c>
      <c r="AX73" s="81">
        <v>-7.8609999999999998</v>
      </c>
      <c r="AY73" s="81">
        <v>-7.1619999999999999</v>
      </c>
      <c r="BA73" s="81">
        <v>-3.593</v>
      </c>
      <c r="BB73" s="69">
        <v>3.6549999999999998</v>
      </c>
      <c r="BC73" s="69">
        <v>-3.8730000000000002</v>
      </c>
      <c r="BD73" s="69">
        <v>12.898</v>
      </c>
      <c r="BF73" s="69">
        <v>-6.1609999999999996</v>
      </c>
      <c r="BG73" s="69">
        <v>-20.103000000000002</v>
      </c>
      <c r="BH73" s="69">
        <v>-22.545000000000002</v>
      </c>
      <c r="BI73" s="69">
        <v>-33.603000000000002</v>
      </c>
      <c r="BK73" s="69">
        <v>5.8479999999999999</v>
      </c>
      <c r="BL73" s="81">
        <v>19.809999999999999</v>
      </c>
      <c r="BM73" s="81">
        <v>9.9390000000000001</v>
      </c>
      <c r="BN73" s="81">
        <v>13.117000000000001</v>
      </c>
    </row>
    <row r="74" spans="2:66" s="1" customFormat="1" outlineLevel="1" x14ac:dyDescent="0.35">
      <c r="B74" s="129" t="s">
        <v>155</v>
      </c>
      <c r="C74" s="92">
        <v>-0.32900000000000001</v>
      </c>
      <c r="D74" s="92">
        <v>15.853</v>
      </c>
      <c r="E74" s="92">
        <v>25.56</v>
      </c>
      <c r="F74" s="92">
        <v>76.018000000000001</v>
      </c>
      <c r="G74" s="68"/>
      <c r="H74" s="92">
        <v>6.3819999999999997</v>
      </c>
      <c r="I74" s="92">
        <v>56.963000000000001</v>
      </c>
      <c r="J74" s="92">
        <v>92.545000000000002</v>
      </c>
      <c r="K74" s="92">
        <v>172.971</v>
      </c>
      <c r="M74" s="92">
        <v>-8.2929999999999993</v>
      </c>
      <c r="N74" s="92">
        <v>41.329000000000001</v>
      </c>
      <c r="O74" s="92">
        <v>48.356000000000002</v>
      </c>
      <c r="P74" s="92">
        <v>195.43299999999999</v>
      </c>
      <c r="Q74" s="68"/>
      <c r="R74" s="92">
        <v>-94.411000000000001</v>
      </c>
      <c r="S74" s="92">
        <v>35.604999999999997</v>
      </c>
      <c r="T74" s="92">
        <v>142.642</v>
      </c>
      <c r="U74" s="92">
        <v>318.09899999999999</v>
      </c>
      <c r="W74" s="92">
        <v>-9.016</v>
      </c>
      <c r="X74" s="92">
        <v>48.661999999999999</v>
      </c>
      <c r="Y74" s="92">
        <v>43.003</v>
      </c>
      <c r="Z74" s="92">
        <v>197.46199999999999</v>
      </c>
      <c r="AA74" s="92"/>
      <c r="AB74" s="92">
        <v>-59.970999999999997</v>
      </c>
      <c r="AC74" s="92">
        <v>71.709999999999994</v>
      </c>
      <c r="AD74" s="92">
        <v>20.721</v>
      </c>
      <c r="AE74" s="92">
        <v>254.03899999999999</v>
      </c>
      <c r="AG74" s="92">
        <v>-12.99</v>
      </c>
      <c r="AH74" s="92">
        <v>179.524</v>
      </c>
      <c r="AI74" s="92">
        <v>188.429</v>
      </c>
      <c r="AJ74" s="92">
        <v>481.30599999999998</v>
      </c>
      <c r="AK74" s="92"/>
      <c r="AL74" s="92">
        <v>-92.084000000000003</v>
      </c>
      <c r="AM74" s="92">
        <v>64.91</v>
      </c>
      <c r="AN74" s="92">
        <v>191.762</v>
      </c>
      <c r="AO74" s="92">
        <v>508.76600000000002</v>
      </c>
      <c r="AQ74" s="92">
        <v>-86.804000000000002</v>
      </c>
      <c r="AR74" s="83">
        <v>150.20500000000001</v>
      </c>
      <c r="AS74" s="83">
        <v>202.02799999999999</v>
      </c>
      <c r="AT74" s="83">
        <v>492.89600000000002</v>
      </c>
      <c r="AU74" s="68"/>
      <c r="AV74" s="92">
        <v>-203.03399999999999</v>
      </c>
      <c r="AW74" s="92">
        <v>28.17</v>
      </c>
      <c r="AX74" s="92">
        <v>-11.241</v>
      </c>
      <c r="AY74" s="92">
        <v>253.88800000000001</v>
      </c>
      <c r="BA74" s="92">
        <v>-202.244</v>
      </c>
      <c r="BB74" s="98">
        <v>77.372</v>
      </c>
      <c r="BC74" s="98">
        <v>178.78</v>
      </c>
      <c r="BD74" s="98">
        <v>718.17600000000004</v>
      </c>
      <c r="BF74" s="98">
        <v>-93.438999999999993</v>
      </c>
      <c r="BG74" s="98">
        <v>348.916</v>
      </c>
      <c r="BH74" s="98">
        <v>478.25599999999997</v>
      </c>
      <c r="BI74" s="98">
        <v>893.18499999999995</v>
      </c>
      <c r="BK74" s="98">
        <v>50.957999999999998</v>
      </c>
      <c r="BL74" s="92">
        <v>471.25099999999998</v>
      </c>
      <c r="BM74" s="92">
        <v>901.07299999999998</v>
      </c>
      <c r="BN74" s="98">
        <v>1212.01</v>
      </c>
    </row>
    <row r="75" spans="2:66" x14ac:dyDescent="0.35">
      <c r="B75" s="129" t="s">
        <v>156</v>
      </c>
      <c r="C75" s="81"/>
      <c r="D75" s="30"/>
      <c r="E75" s="30"/>
      <c r="F75" s="30"/>
      <c r="G75" s="30"/>
      <c r="H75" s="81"/>
      <c r="I75" s="81"/>
      <c r="J75" s="81"/>
      <c r="K75" s="30"/>
      <c r="M75" s="30"/>
      <c r="N75" s="30"/>
      <c r="O75" s="30"/>
      <c r="P75" s="30"/>
      <c r="Q75" s="30"/>
      <c r="R75" s="30"/>
      <c r="S75" s="30"/>
      <c r="T75" s="30"/>
      <c r="U75" s="30"/>
      <c r="W75" s="30"/>
      <c r="X75" s="30"/>
      <c r="Y75" s="30"/>
      <c r="Z75" s="30"/>
      <c r="AA75" s="30"/>
      <c r="AB75" s="30"/>
      <c r="AC75" s="30"/>
      <c r="AD75" s="30"/>
      <c r="AE75" s="30"/>
      <c r="AG75" s="30"/>
      <c r="AH75" s="81"/>
      <c r="AI75" s="30"/>
      <c r="AJ75" s="30"/>
      <c r="AK75" s="30"/>
      <c r="AL75" s="30"/>
      <c r="AM75" s="30"/>
      <c r="AN75" s="30"/>
      <c r="AO75" s="30"/>
      <c r="AQ75" s="30"/>
      <c r="AR75" s="30"/>
      <c r="AS75" s="30"/>
      <c r="AT75" s="83"/>
      <c r="AU75" s="30"/>
      <c r="AV75" s="30"/>
      <c r="AW75" s="30"/>
      <c r="BB75" s="69"/>
      <c r="BH75" s="69"/>
      <c r="BI75" s="69"/>
      <c r="BK75" s="69"/>
      <c r="BN75" s="30"/>
    </row>
    <row r="76" spans="2:66" outlineLevel="1" x14ac:dyDescent="0.35">
      <c r="B76" s="130" t="s">
        <v>157</v>
      </c>
      <c r="C76" s="81">
        <v>0.121</v>
      </c>
      <c r="D76" s="81">
        <v>1.5029999999999999</v>
      </c>
      <c r="E76" s="81">
        <v>1.89</v>
      </c>
      <c r="F76" s="81">
        <v>1.9079999999999999</v>
      </c>
      <c r="G76" s="30"/>
      <c r="H76" s="81">
        <v>0.89700000000000002</v>
      </c>
      <c r="I76" s="81">
        <v>1.1259999999999999</v>
      </c>
      <c r="J76" s="81">
        <v>2.2229999999999999</v>
      </c>
      <c r="K76" s="81">
        <v>2.5129999999999999</v>
      </c>
      <c r="M76" s="81">
        <v>1.3440000000000001</v>
      </c>
      <c r="N76" s="81">
        <v>1.649</v>
      </c>
      <c r="O76" s="81">
        <v>3.161</v>
      </c>
      <c r="P76" s="81">
        <v>7.383</v>
      </c>
      <c r="Q76" s="30"/>
      <c r="R76" s="81">
        <v>1.1319999999999999</v>
      </c>
      <c r="S76" s="81">
        <v>4.0430000000000001</v>
      </c>
      <c r="T76" s="81">
        <v>14.454000000000001</v>
      </c>
      <c r="U76" s="81">
        <v>25.2</v>
      </c>
      <c r="W76" s="81">
        <v>5.1050000000000004</v>
      </c>
      <c r="X76" s="81">
        <v>13.837999999999999</v>
      </c>
      <c r="Y76" s="81">
        <v>19.515999999999998</v>
      </c>
      <c r="Z76" s="81">
        <v>61.817</v>
      </c>
      <c r="AA76" s="30"/>
      <c r="AB76" s="81">
        <v>24.015000000000001</v>
      </c>
      <c r="AC76" s="81">
        <v>26.030999999999999</v>
      </c>
      <c r="AD76" s="81">
        <v>76.679000000000002</v>
      </c>
      <c r="AE76" s="81">
        <v>94.837999999999994</v>
      </c>
      <c r="AG76" s="81">
        <v>9.0410000000000004</v>
      </c>
      <c r="AH76" s="81">
        <v>14.69</v>
      </c>
      <c r="AI76" s="81">
        <v>22.763999999999999</v>
      </c>
      <c r="AJ76" s="81">
        <v>30.759</v>
      </c>
      <c r="AK76" s="30"/>
      <c r="AL76" s="81">
        <v>9.0839999999999996</v>
      </c>
      <c r="AM76" s="81">
        <v>25.795999999999999</v>
      </c>
      <c r="AN76" s="81">
        <v>33.200000000000003</v>
      </c>
      <c r="AO76" s="72">
        <v>48.552999999999997</v>
      </c>
      <c r="AQ76" s="81">
        <v>14.532</v>
      </c>
      <c r="AR76" s="82">
        <v>38.344000000000001</v>
      </c>
      <c r="AS76" s="82">
        <v>50.935000000000002</v>
      </c>
      <c r="AT76" s="82">
        <v>87.757999999999996</v>
      </c>
      <c r="AU76" s="30"/>
      <c r="AV76" s="81">
        <v>8.2210000000000001</v>
      </c>
      <c r="AW76" s="81">
        <v>38.796999999999997</v>
      </c>
      <c r="AX76" s="81">
        <v>47.649000000000001</v>
      </c>
      <c r="AY76" s="81">
        <v>75.352999999999994</v>
      </c>
      <c r="BA76" s="69">
        <v>18.483000000000001</v>
      </c>
      <c r="BB76" s="69">
        <v>26.518999999999998</v>
      </c>
      <c r="BC76" s="69">
        <v>45.438000000000002</v>
      </c>
      <c r="BD76" s="69">
        <v>90.53</v>
      </c>
      <c r="BF76" s="69">
        <v>5.867</v>
      </c>
      <c r="BG76" s="69">
        <v>14.536</v>
      </c>
      <c r="BH76" s="69">
        <v>29.317</v>
      </c>
      <c r="BI76" s="69">
        <v>57.712000000000003</v>
      </c>
      <c r="BK76" s="69">
        <v>129.672</v>
      </c>
      <c r="BL76" s="81">
        <v>248.76499999999999</v>
      </c>
      <c r="BM76" s="69">
        <v>417.42099999999999</v>
      </c>
      <c r="BN76" s="81">
        <v>634.50599999999997</v>
      </c>
    </row>
    <row r="77" spans="2:66" outlineLevel="1" x14ac:dyDescent="0.35">
      <c r="B77" s="134" t="s">
        <v>158</v>
      </c>
      <c r="C77" s="81">
        <v>9.9000000000000005E-2</v>
      </c>
      <c r="D77" s="81">
        <v>0.248</v>
      </c>
      <c r="E77" s="81">
        <v>0.59899999999999998</v>
      </c>
      <c r="F77" s="81">
        <v>0.64900000000000002</v>
      </c>
      <c r="G77" s="30"/>
      <c r="H77" s="81">
        <v>0.84599999999999997</v>
      </c>
      <c r="I77" s="81">
        <v>0.98099999999999998</v>
      </c>
      <c r="J77" s="81">
        <v>1.0580000000000001</v>
      </c>
      <c r="K77" s="81">
        <v>1.127</v>
      </c>
      <c r="M77" s="81">
        <v>1.232</v>
      </c>
      <c r="N77" s="81">
        <v>1.411</v>
      </c>
      <c r="O77" s="81">
        <v>1.59</v>
      </c>
      <c r="P77" s="81">
        <v>3.9550000000000001</v>
      </c>
      <c r="Q77" s="30"/>
      <c r="R77" s="81">
        <v>1.022</v>
      </c>
      <c r="S77" s="81">
        <v>3.7370000000000001</v>
      </c>
      <c r="T77" s="81">
        <v>12.917999999999999</v>
      </c>
      <c r="U77" s="81">
        <v>23.585000000000001</v>
      </c>
      <c r="W77" s="81">
        <v>4.734</v>
      </c>
      <c r="X77" s="81">
        <v>13.16</v>
      </c>
      <c r="Y77" s="81">
        <v>17.649999999999999</v>
      </c>
      <c r="Z77" s="81">
        <v>34.268999999999998</v>
      </c>
      <c r="AA77" s="30"/>
      <c r="AB77" s="81">
        <v>6.7210000000000001</v>
      </c>
      <c r="AC77" s="81">
        <v>8.6660000000000004</v>
      </c>
      <c r="AD77" s="81">
        <v>13.635</v>
      </c>
      <c r="AE77" s="81">
        <v>20.779</v>
      </c>
      <c r="AG77" s="81">
        <v>8.9920000000000009</v>
      </c>
      <c r="AH77" s="81">
        <v>14.491</v>
      </c>
      <c r="AI77" s="81">
        <v>19.155999999999999</v>
      </c>
      <c r="AJ77" s="81">
        <v>26.684000000000001</v>
      </c>
      <c r="AK77" s="30"/>
      <c r="AL77" s="81">
        <v>5.0990000000000002</v>
      </c>
      <c r="AM77" s="81">
        <v>21.591000000000001</v>
      </c>
      <c r="AN77" s="81">
        <v>28.364999999999998</v>
      </c>
      <c r="AO77" s="72">
        <v>43.143999999999998</v>
      </c>
      <c r="AQ77" s="81">
        <v>14.474</v>
      </c>
      <c r="AR77" s="82">
        <v>29.788</v>
      </c>
      <c r="AS77" s="82">
        <v>40.533999999999999</v>
      </c>
      <c r="AT77" s="82">
        <v>75.884</v>
      </c>
      <c r="AU77" s="30"/>
      <c r="AV77" s="81">
        <v>8.1809999999999992</v>
      </c>
      <c r="AW77" s="81">
        <v>38.686999999999998</v>
      </c>
      <c r="AX77" s="81">
        <v>46.703000000000003</v>
      </c>
      <c r="AY77" s="81">
        <v>74.358000000000004</v>
      </c>
      <c r="BA77" s="69">
        <v>18.437999999999999</v>
      </c>
      <c r="BB77" s="69">
        <v>26.251999999999999</v>
      </c>
      <c r="BC77" s="69">
        <v>45.201999999999998</v>
      </c>
      <c r="BD77" s="69">
        <v>90.254999999999995</v>
      </c>
      <c r="BF77" s="69">
        <v>5.8170000000000002</v>
      </c>
      <c r="BG77" s="69">
        <v>14.324</v>
      </c>
      <c r="BH77" s="69">
        <v>29.068999999999999</v>
      </c>
      <c r="BI77" s="69">
        <v>57.442</v>
      </c>
      <c r="BK77" s="69">
        <v>24.25</v>
      </c>
      <c r="BL77" s="81">
        <v>48.323999999999998</v>
      </c>
      <c r="BM77" s="69">
        <v>66.864000000000004</v>
      </c>
      <c r="BN77" s="81">
        <v>146.43799999999999</v>
      </c>
    </row>
    <row r="78" spans="2:66" outlineLevel="1" x14ac:dyDescent="0.35">
      <c r="B78" s="134" t="s">
        <v>159</v>
      </c>
      <c r="C78" s="81">
        <v>2.1999999999999999E-2</v>
      </c>
      <c r="D78" s="81">
        <v>1.181</v>
      </c>
      <c r="E78" s="81">
        <v>1.2170000000000001</v>
      </c>
      <c r="F78" s="81">
        <v>1.2589999999999999</v>
      </c>
      <c r="G78" s="30"/>
      <c r="H78" s="81">
        <v>5.0999999999999997E-2</v>
      </c>
      <c r="I78" s="81">
        <v>0.14499999999999999</v>
      </c>
      <c r="J78" s="81">
        <v>1.165</v>
      </c>
      <c r="K78" s="81">
        <v>1.3859999999999999</v>
      </c>
      <c r="M78" s="81">
        <v>0.112</v>
      </c>
      <c r="N78" s="81">
        <v>0.23799999999999999</v>
      </c>
      <c r="O78" s="81">
        <v>1.571</v>
      </c>
      <c r="P78" s="81">
        <v>3.4279999999999999</v>
      </c>
      <c r="Q78" s="30"/>
      <c r="R78" s="81">
        <v>0.11</v>
      </c>
      <c r="S78" s="81">
        <v>0.30599999999999999</v>
      </c>
      <c r="T78" s="81">
        <v>1.536</v>
      </c>
      <c r="U78" s="81">
        <v>1.615</v>
      </c>
      <c r="W78" s="81">
        <v>0.371</v>
      </c>
      <c r="X78" s="81">
        <v>0.67800000000000005</v>
      </c>
      <c r="Y78" s="81">
        <v>1.8660000000000001</v>
      </c>
      <c r="Z78" s="81">
        <v>2.548</v>
      </c>
      <c r="AA78" s="30"/>
      <c r="AB78" s="81">
        <v>17.294</v>
      </c>
      <c r="AC78" s="81">
        <v>17.364999999999998</v>
      </c>
      <c r="AD78" s="81">
        <v>17.408000000000001</v>
      </c>
      <c r="AE78" s="81">
        <v>18.960999999999999</v>
      </c>
      <c r="AG78" s="81">
        <v>4.9000000000000002E-2</v>
      </c>
      <c r="AH78" s="81">
        <v>0.19900000000000001</v>
      </c>
      <c r="AI78" s="81">
        <v>3.6080000000000001</v>
      </c>
      <c r="AJ78" s="81">
        <v>4.0750000000000002</v>
      </c>
      <c r="AK78" s="30"/>
      <c r="AL78" s="81">
        <v>3.9849999999999999</v>
      </c>
      <c r="AM78" s="81">
        <v>4.2050000000000001</v>
      </c>
      <c r="AN78" s="81">
        <v>4.835</v>
      </c>
      <c r="AO78" s="72">
        <v>5.4089999999999998</v>
      </c>
      <c r="AQ78" s="81">
        <v>5.8000000000000003E-2</v>
      </c>
      <c r="AR78" s="82">
        <v>3.52</v>
      </c>
      <c r="AS78" s="82">
        <v>5.3650000000000002</v>
      </c>
      <c r="AT78" s="82">
        <v>6.8380000000000001</v>
      </c>
      <c r="AU78" s="30"/>
      <c r="AV78" s="81">
        <v>0.04</v>
      </c>
      <c r="AW78" s="81">
        <v>0.11</v>
      </c>
      <c r="AX78" s="81">
        <v>0.94599999999999995</v>
      </c>
      <c r="AY78" s="81">
        <v>0.995</v>
      </c>
      <c r="BA78" s="69">
        <v>4.4999999999999998E-2</v>
      </c>
      <c r="BB78" s="69">
        <v>0.26700000000000002</v>
      </c>
      <c r="BC78" s="69">
        <v>0.23599999999999999</v>
      </c>
      <c r="BD78" s="69">
        <v>0.27500000000000002</v>
      </c>
      <c r="BF78" s="69">
        <v>2.5999999999999999E-2</v>
      </c>
      <c r="BG78" s="69">
        <v>0.21199999999999999</v>
      </c>
      <c r="BH78" s="69">
        <v>0.24399999999999999</v>
      </c>
      <c r="BI78" s="69">
        <v>0.26600000000000001</v>
      </c>
      <c r="BK78" s="69">
        <v>0.42199999999999999</v>
      </c>
      <c r="BL78" s="81">
        <v>0.441</v>
      </c>
      <c r="BM78" s="69">
        <v>0.55700000000000005</v>
      </c>
      <c r="BN78" s="81">
        <v>3.004</v>
      </c>
    </row>
    <row r="79" spans="2:66" outlineLevel="1" x14ac:dyDescent="0.35">
      <c r="B79" s="135" t="s">
        <v>160</v>
      </c>
      <c r="C79" s="81">
        <v>0</v>
      </c>
      <c r="D79" s="81">
        <v>1.137</v>
      </c>
      <c r="E79" s="81">
        <v>1.137</v>
      </c>
      <c r="F79" s="81">
        <v>1.137</v>
      </c>
      <c r="G79" s="30"/>
      <c r="H79" s="81">
        <v>0</v>
      </c>
      <c r="I79" s="81">
        <v>0</v>
      </c>
      <c r="J79" s="81">
        <v>0.92200000000000004</v>
      </c>
      <c r="K79" s="81">
        <v>0.92200000000000004</v>
      </c>
      <c r="M79" s="81">
        <v>0</v>
      </c>
      <c r="N79" s="81">
        <v>0</v>
      </c>
      <c r="O79" s="81">
        <v>1.2390000000000001</v>
      </c>
      <c r="P79" s="81">
        <v>1.2390000000000001</v>
      </c>
      <c r="Q79" s="30"/>
      <c r="R79" s="81">
        <v>0</v>
      </c>
      <c r="S79" s="81">
        <v>0</v>
      </c>
      <c r="T79" s="81">
        <v>1.0740000000000001</v>
      </c>
      <c r="U79" s="81">
        <v>1.0740000000000001</v>
      </c>
      <c r="W79" s="81">
        <v>0.308</v>
      </c>
      <c r="X79" s="81">
        <v>0.54900000000000004</v>
      </c>
      <c r="Y79" s="81">
        <v>0.54900000000000004</v>
      </c>
      <c r="Z79" s="81">
        <v>1.113</v>
      </c>
      <c r="AA79" s="30"/>
      <c r="AB79" s="81">
        <v>0.64300000000000002</v>
      </c>
      <c r="AC79" s="81">
        <v>0.64300000000000002</v>
      </c>
      <c r="AD79" s="81">
        <v>0.64300000000000002</v>
      </c>
      <c r="AE79" s="81">
        <v>0.81499999999999995</v>
      </c>
      <c r="AG79" s="81">
        <v>0</v>
      </c>
      <c r="AH79" s="81">
        <v>0</v>
      </c>
      <c r="AI79" s="81">
        <v>0.193</v>
      </c>
      <c r="AJ79" s="81">
        <v>0.246</v>
      </c>
      <c r="AK79" s="30"/>
      <c r="AL79" s="81">
        <v>8.7999999999999995E-2</v>
      </c>
      <c r="AM79" s="81">
        <v>8.7999999999999995E-2</v>
      </c>
      <c r="AN79" s="81">
        <v>0.27800000000000002</v>
      </c>
      <c r="AO79" s="72">
        <v>0.27800000000000002</v>
      </c>
      <c r="AQ79" s="81">
        <v>0</v>
      </c>
      <c r="AR79" s="82">
        <v>0</v>
      </c>
      <c r="AS79" s="82">
        <v>0.20399999999999999</v>
      </c>
      <c r="AT79" s="82">
        <v>0.214</v>
      </c>
      <c r="AU79" s="30"/>
      <c r="AV79" s="81">
        <v>0</v>
      </c>
      <c r="AW79" s="81">
        <v>0</v>
      </c>
      <c r="AX79" s="81">
        <v>0.182</v>
      </c>
      <c r="AY79" s="81">
        <v>0.182</v>
      </c>
      <c r="BA79" s="69">
        <v>0</v>
      </c>
      <c r="BB79" s="69">
        <v>0.182</v>
      </c>
      <c r="BC79" s="69">
        <v>0.13</v>
      </c>
      <c r="BD79" s="69">
        <v>0.13</v>
      </c>
      <c r="BF79" s="69">
        <v>0</v>
      </c>
      <c r="BG79" s="69">
        <v>0.16500000000000001</v>
      </c>
      <c r="BH79" s="69">
        <v>0.16500000000000001</v>
      </c>
      <c r="BI79" s="69">
        <v>0.16500000000000001</v>
      </c>
      <c r="BK79" s="69">
        <v>0</v>
      </c>
      <c r="BL79" s="81">
        <v>0</v>
      </c>
      <c r="BM79" s="69">
        <v>9.6000000000000002E-2</v>
      </c>
      <c r="BN79" s="81">
        <v>9.6000000000000002E-2</v>
      </c>
    </row>
    <row r="80" spans="2:66" outlineLevel="1" x14ac:dyDescent="0.35">
      <c r="B80" s="138" t="s">
        <v>246</v>
      </c>
      <c r="C80" s="81">
        <v>0</v>
      </c>
      <c r="D80" s="81">
        <v>1.137</v>
      </c>
      <c r="E80" s="81">
        <v>1.137</v>
      </c>
      <c r="F80" s="81">
        <v>1.137</v>
      </c>
      <c r="G80" s="30"/>
      <c r="H80" s="81">
        <v>0</v>
      </c>
      <c r="I80" s="81">
        <v>0</v>
      </c>
      <c r="J80" s="81">
        <v>0.92200000000000004</v>
      </c>
      <c r="K80" s="81">
        <v>0.92200000000000004</v>
      </c>
      <c r="M80" s="81">
        <v>0</v>
      </c>
      <c r="N80" s="81">
        <v>0</v>
      </c>
      <c r="O80" s="81">
        <v>1.2390000000000001</v>
      </c>
      <c r="P80" s="81">
        <v>1.2390000000000001</v>
      </c>
      <c r="Q80" s="30"/>
      <c r="R80" s="81">
        <v>0</v>
      </c>
      <c r="S80" s="81">
        <v>0</v>
      </c>
      <c r="T80" s="81">
        <v>1.0740000000000001</v>
      </c>
      <c r="U80" s="81">
        <v>1.0740000000000001</v>
      </c>
      <c r="W80" s="81">
        <v>0.308</v>
      </c>
      <c r="X80" s="81">
        <v>0.54900000000000004</v>
      </c>
      <c r="Y80" s="81">
        <v>0.54900000000000004</v>
      </c>
      <c r="Z80" s="81">
        <v>0.54900000000000004</v>
      </c>
      <c r="AA80" s="30"/>
      <c r="AB80" s="81">
        <v>0</v>
      </c>
      <c r="AC80" s="81">
        <v>0</v>
      </c>
      <c r="AD80" s="81">
        <v>0.64300000000000002</v>
      </c>
      <c r="AE80" s="81">
        <v>0.64300000000000002</v>
      </c>
      <c r="AG80" s="81">
        <v>0</v>
      </c>
      <c r="AH80" s="81">
        <v>0</v>
      </c>
      <c r="AI80" s="81">
        <v>0.193</v>
      </c>
      <c r="AJ80" s="81">
        <v>0.193</v>
      </c>
      <c r="AK80" s="30"/>
      <c r="AL80" s="81">
        <v>0</v>
      </c>
      <c r="AM80" s="81">
        <v>0</v>
      </c>
      <c r="AN80" s="81">
        <v>0.19</v>
      </c>
      <c r="AO80" s="72">
        <v>0.19</v>
      </c>
      <c r="AQ80" s="81">
        <v>0</v>
      </c>
      <c r="AR80" s="82">
        <v>0</v>
      </c>
      <c r="AS80" s="82">
        <v>0.20399999999999999</v>
      </c>
      <c r="AT80" s="82">
        <v>0.214</v>
      </c>
      <c r="AU80" s="30"/>
      <c r="AV80" s="81">
        <v>0</v>
      </c>
      <c r="AW80" s="81">
        <v>0</v>
      </c>
      <c r="AX80" s="81">
        <v>0.182</v>
      </c>
      <c r="AY80" s="81">
        <v>0.182</v>
      </c>
      <c r="BA80" s="69">
        <v>0</v>
      </c>
      <c r="BB80" s="69">
        <v>0.182</v>
      </c>
      <c r="BC80" s="69">
        <v>0.13</v>
      </c>
      <c r="BD80" s="69">
        <v>0.13</v>
      </c>
      <c r="BF80" s="69">
        <v>0</v>
      </c>
      <c r="BG80" s="69">
        <v>0.16500000000000001</v>
      </c>
      <c r="BH80" s="69">
        <v>0.16500000000000001</v>
      </c>
      <c r="BI80" s="69">
        <v>0.16500000000000001</v>
      </c>
      <c r="BK80" s="69">
        <v>0</v>
      </c>
      <c r="BL80" s="81">
        <v>0</v>
      </c>
      <c r="BM80" s="69">
        <v>9.6000000000000002E-2</v>
      </c>
      <c r="BN80" s="81">
        <v>9.6000000000000002E-2</v>
      </c>
    </row>
    <row r="81" spans="2:66" outlineLevel="1" x14ac:dyDescent="0.35">
      <c r="B81" s="138" t="s">
        <v>161</v>
      </c>
      <c r="C81" s="81">
        <v>0</v>
      </c>
      <c r="D81" s="81">
        <v>0</v>
      </c>
      <c r="E81" s="81">
        <v>0</v>
      </c>
      <c r="F81" s="81">
        <v>0</v>
      </c>
      <c r="G81" s="30"/>
      <c r="H81" s="81">
        <v>0</v>
      </c>
      <c r="I81" s="81">
        <v>0</v>
      </c>
      <c r="J81" s="81">
        <v>0</v>
      </c>
      <c r="K81" s="81">
        <v>0</v>
      </c>
      <c r="M81" s="81">
        <v>0</v>
      </c>
      <c r="N81" s="81">
        <v>0</v>
      </c>
      <c r="O81" s="81">
        <v>0</v>
      </c>
      <c r="P81" s="81">
        <v>0</v>
      </c>
      <c r="Q81" s="30"/>
      <c r="R81" s="81">
        <v>0</v>
      </c>
      <c r="S81" s="81">
        <v>0</v>
      </c>
      <c r="T81" s="81">
        <v>0</v>
      </c>
      <c r="U81" s="81">
        <v>0</v>
      </c>
      <c r="W81" s="81">
        <v>0</v>
      </c>
      <c r="X81" s="81">
        <v>0</v>
      </c>
      <c r="Y81" s="81">
        <v>0</v>
      </c>
      <c r="Z81" s="81">
        <v>0.56399999999999995</v>
      </c>
      <c r="AA81" s="30"/>
      <c r="AB81" s="81">
        <v>0.64300000000000002</v>
      </c>
      <c r="AC81" s="81">
        <v>0.64300000000000002</v>
      </c>
      <c r="AD81" s="81">
        <v>0</v>
      </c>
      <c r="AE81" s="81">
        <v>0.17199999999999999</v>
      </c>
      <c r="AG81" s="81">
        <v>4.9000000000000002E-2</v>
      </c>
      <c r="AH81" s="81">
        <v>0</v>
      </c>
      <c r="AI81" s="81">
        <v>0</v>
      </c>
      <c r="AJ81" s="81">
        <v>5.2999999999999999E-2</v>
      </c>
      <c r="AK81" s="30"/>
      <c r="AL81" s="81">
        <v>8.7999999999999995E-2</v>
      </c>
      <c r="AM81" s="81">
        <v>8.7999999999999995E-2</v>
      </c>
      <c r="AN81" s="81">
        <v>8.7999999999999995E-2</v>
      </c>
      <c r="AO81" s="72">
        <v>8.7999999999999995E-2</v>
      </c>
      <c r="AQ81" s="81">
        <v>0</v>
      </c>
      <c r="AR81" s="82">
        <v>0</v>
      </c>
      <c r="AS81" s="82">
        <v>0</v>
      </c>
      <c r="AT81" s="82">
        <v>0</v>
      </c>
      <c r="AU81" s="30"/>
      <c r="AV81" s="81">
        <v>0.04</v>
      </c>
      <c r="AW81" s="81">
        <v>0</v>
      </c>
      <c r="AX81" s="81">
        <v>7</v>
      </c>
      <c r="AY81" s="81">
        <v>0</v>
      </c>
      <c r="BA81" s="69">
        <v>0</v>
      </c>
      <c r="BB81" s="69">
        <v>0</v>
      </c>
      <c r="BC81" s="69">
        <v>0</v>
      </c>
      <c r="BD81" s="69">
        <v>0</v>
      </c>
      <c r="BF81" s="69">
        <v>0</v>
      </c>
      <c r="BG81" s="69">
        <v>0</v>
      </c>
      <c r="BH81" s="69">
        <v>0</v>
      </c>
      <c r="BI81" s="69">
        <v>0</v>
      </c>
      <c r="BK81" s="69">
        <v>0</v>
      </c>
      <c r="BL81" s="81">
        <v>0</v>
      </c>
      <c r="BM81" s="69">
        <v>0</v>
      </c>
      <c r="BN81" s="81">
        <v>0</v>
      </c>
    </row>
    <row r="82" spans="2:66" outlineLevel="1" x14ac:dyDescent="0.35">
      <c r="B82" s="135" t="s">
        <v>162</v>
      </c>
      <c r="C82" s="81">
        <v>2.1999999999999999E-2</v>
      </c>
      <c r="D82" s="81">
        <v>4.3999999999999997E-2</v>
      </c>
      <c r="E82" s="81">
        <v>0.08</v>
      </c>
      <c r="F82" s="81">
        <v>0.122</v>
      </c>
      <c r="G82" s="30"/>
      <c r="H82" s="81">
        <v>5.0999999999999997E-2</v>
      </c>
      <c r="I82" s="81">
        <v>0.14499999999999999</v>
      </c>
      <c r="J82" s="81">
        <v>0.24299999999999999</v>
      </c>
      <c r="K82" s="81">
        <v>0.46400000000000002</v>
      </c>
      <c r="M82" s="81">
        <v>0.112</v>
      </c>
      <c r="N82" s="81">
        <v>0.23799999999999999</v>
      </c>
      <c r="O82" s="81">
        <v>0.33200000000000002</v>
      </c>
      <c r="P82" s="81">
        <v>2.1890000000000001</v>
      </c>
      <c r="Q82" s="30"/>
      <c r="R82" s="81">
        <v>0.11</v>
      </c>
      <c r="S82" s="81">
        <v>0.30599999999999999</v>
      </c>
      <c r="T82" s="81">
        <v>0.46200000000000002</v>
      </c>
      <c r="U82" s="81">
        <v>0.54100000000000004</v>
      </c>
      <c r="W82" s="81">
        <v>6.3E-2</v>
      </c>
      <c r="X82" s="81">
        <v>0.129</v>
      </c>
      <c r="Y82" s="81">
        <v>1.3169999999999999</v>
      </c>
      <c r="Z82" s="81">
        <v>1.4350000000000001</v>
      </c>
      <c r="AA82" s="30"/>
      <c r="AB82" s="81">
        <v>16.651</v>
      </c>
      <c r="AC82" s="81">
        <v>16.722000000000001</v>
      </c>
      <c r="AD82" s="81">
        <v>16.765000000000001</v>
      </c>
      <c r="AE82" s="81">
        <v>18.146000000000001</v>
      </c>
      <c r="AG82" s="81">
        <v>0</v>
      </c>
      <c r="AH82" s="81">
        <v>0.19900000000000001</v>
      </c>
      <c r="AI82" s="81">
        <v>3.415</v>
      </c>
      <c r="AJ82" s="81">
        <v>3.8290000000000002</v>
      </c>
      <c r="AK82" s="30"/>
      <c r="AL82" s="81">
        <v>3.8969999999999998</v>
      </c>
      <c r="AM82" s="81">
        <v>4.117</v>
      </c>
      <c r="AN82" s="81">
        <v>4.5570000000000004</v>
      </c>
      <c r="AO82" s="72">
        <v>5.1310000000000002</v>
      </c>
      <c r="AQ82" s="81">
        <v>5.8000000000000003E-2</v>
      </c>
      <c r="AR82" s="82">
        <v>3.52</v>
      </c>
      <c r="AS82" s="82">
        <v>5.1609999999999996</v>
      </c>
      <c r="AT82" s="82">
        <v>6.6239999999999997</v>
      </c>
      <c r="AU82" s="30"/>
      <c r="AV82" s="81">
        <v>0</v>
      </c>
      <c r="AW82" s="81">
        <v>0.11</v>
      </c>
      <c r="AX82" s="81">
        <v>0.76400000000000001</v>
      </c>
      <c r="AY82" s="81">
        <v>0.81299999999999994</v>
      </c>
      <c r="BA82" s="69">
        <v>4.4999999999999998E-2</v>
      </c>
      <c r="BB82" s="69">
        <v>8.5000000000000006E-2</v>
      </c>
      <c r="BC82" s="69">
        <v>0.106</v>
      </c>
      <c r="BD82" s="69">
        <v>0.14499999999999999</v>
      </c>
      <c r="BF82" s="69">
        <v>2.5999999999999999E-2</v>
      </c>
      <c r="BG82" s="69">
        <v>4.7E-2</v>
      </c>
      <c r="BH82" s="69">
        <v>7.9000000000000001E-2</v>
      </c>
      <c r="BI82" s="69">
        <v>0.10100000000000001</v>
      </c>
      <c r="BK82" s="69">
        <v>0.42199999999999999</v>
      </c>
      <c r="BL82" s="81">
        <v>0.441</v>
      </c>
      <c r="BM82" s="69">
        <v>0.46100000000000002</v>
      </c>
      <c r="BN82" s="81">
        <v>2.9079999999999999</v>
      </c>
    </row>
    <row r="83" spans="2:66" outlineLevel="1" x14ac:dyDescent="0.35">
      <c r="B83" s="138" t="s">
        <v>163</v>
      </c>
      <c r="C83" s="81">
        <v>0</v>
      </c>
      <c r="D83" s="81">
        <v>0</v>
      </c>
      <c r="E83" s="81">
        <v>0</v>
      </c>
      <c r="F83" s="81">
        <v>0</v>
      </c>
      <c r="G83" s="30"/>
      <c r="H83" s="81">
        <v>0</v>
      </c>
      <c r="I83" s="81">
        <v>0</v>
      </c>
      <c r="J83" s="81">
        <v>0</v>
      </c>
      <c r="K83" s="81">
        <v>0</v>
      </c>
      <c r="M83" s="81">
        <v>0</v>
      </c>
      <c r="N83" s="81">
        <v>0</v>
      </c>
      <c r="O83" s="81">
        <v>0</v>
      </c>
      <c r="P83" s="81">
        <v>0</v>
      </c>
      <c r="Q83" s="30"/>
      <c r="R83" s="81">
        <v>0</v>
      </c>
      <c r="S83" s="81">
        <v>0</v>
      </c>
      <c r="T83" s="81">
        <v>0</v>
      </c>
      <c r="U83" s="81">
        <v>0</v>
      </c>
      <c r="W83" s="81">
        <v>0</v>
      </c>
      <c r="X83" s="81">
        <v>0</v>
      </c>
      <c r="Y83" s="81">
        <v>0</v>
      </c>
      <c r="Z83" s="81">
        <v>0</v>
      </c>
      <c r="AA83" s="30"/>
      <c r="AB83" s="81">
        <v>16</v>
      </c>
      <c r="AC83" s="81">
        <v>16</v>
      </c>
      <c r="AD83" s="81">
        <v>16</v>
      </c>
      <c r="AE83" s="81">
        <v>17.3</v>
      </c>
      <c r="AG83" s="81">
        <v>3.6999999999999998E-2</v>
      </c>
      <c r="AH83" s="81">
        <v>0</v>
      </c>
      <c r="AI83" s="81">
        <v>3</v>
      </c>
      <c r="AJ83" s="81">
        <v>3</v>
      </c>
      <c r="AK83" s="30"/>
      <c r="AL83" s="81">
        <v>3.7959999999999998</v>
      </c>
      <c r="AM83" s="81">
        <v>3.7959999999999998</v>
      </c>
      <c r="AN83" s="81">
        <v>3.7959999999999998</v>
      </c>
      <c r="AO83" s="72">
        <v>3.7959999999999998</v>
      </c>
      <c r="AQ83" s="81">
        <v>0</v>
      </c>
      <c r="AR83" s="82">
        <v>0</v>
      </c>
      <c r="AS83" s="82">
        <v>2</v>
      </c>
      <c r="AT83" s="82">
        <v>4.0030000000000001</v>
      </c>
      <c r="AU83" s="30"/>
      <c r="AV83" s="81">
        <v>3.2000000000000001E-2</v>
      </c>
      <c r="AW83" s="81">
        <v>0</v>
      </c>
      <c r="AX83" s="81">
        <v>0</v>
      </c>
      <c r="AY83" s="81">
        <v>0</v>
      </c>
      <c r="BA83" s="69">
        <v>0</v>
      </c>
      <c r="BB83" s="69">
        <v>0</v>
      </c>
      <c r="BC83" s="69">
        <v>0</v>
      </c>
      <c r="BD83" s="69">
        <v>0</v>
      </c>
      <c r="BF83" s="69">
        <v>0</v>
      </c>
      <c r="BG83" s="69">
        <v>0</v>
      </c>
      <c r="BH83" s="69">
        <v>0</v>
      </c>
      <c r="BI83" s="69">
        <v>0</v>
      </c>
      <c r="BK83" s="69">
        <v>0</v>
      </c>
      <c r="BL83" s="81">
        <v>0</v>
      </c>
      <c r="BM83" s="69">
        <v>0</v>
      </c>
      <c r="BN83" s="81">
        <v>0</v>
      </c>
    </row>
    <row r="84" spans="2:66" outlineLevel="1" x14ac:dyDescent="0.35">
      <c r="B84" s="138" t="s">
        <v>164</v>
      </c>
      <c r="C84" s="81">
        <v>1.7999999999999999E-2</v>
      </c>
      <c r="D84" s="81">
        <v>8.0000000000000002E-3</v>
      </c>
      <c r="E84" s="81">
        <v>6.6000000000000003E-2</v>
      </c>
      <c r="F84" s="81">
        <v>0.105</v>
      </c>
      <c r="G84" s="30"/>
      <c r="H84" s="81">
        <v>4.7E-2</v>
      </c>
      <c r="I84" s="81">
        <v>0.13600000000000001</v>
      </c>
      <c r="J84" s="81">
        <v>0.22900000000000001</v>
      </c>
      <c r="K84" s="81">
        <v>0.35399999999999998</v>
      </c>
      <c r="M84" s="81">
        <v>0.10299999999999999</v>
      </c>
      <c r="N84" s="81">
        <v>0.219</v>
      </c>
      <c r="O84" s="81">
        <v>0.308</v>
      </c>
      <c r="P84" s="81">
        <v>2.0329999999999999</v>
      </c>
      <c r="Q84" s="30"/>
      <c r="R84" s="81">
        <v>9.9000000000000005E-2</v>
      </c>
      <c r="S84" s="81">
        <v>0.23799999999999999</v>
      </c>
      <c r="T84" s="81">
        <v>0.39100000000000001</v>
      </c>
      <c r="U84" s="81">
        <v>0.51</v>
      </c>
      <c r="W84" s="81">
        <v>5.8999999999999997E-2</v>
      </c>
      <c r="X84" s="81">
        <v>0.11600000000000001</v>
      </c>
      <c r="Y84" s="81">
        <v>0.42099999999999999</v>
      </c>
      <c r="Z84" s="81">
        <v>0.53300000000000003</v>
      </c>
      <c r="AA84" s="30"/>
      <c r="AB84" s="81">
        <v>3.7999999999999999E-2</v>
      </c>
      <c r="AC84" s="81">
        <v>0.105</v>
      </c>
      <c r="AD84" s="81">
        <v>0.13700000000000001</v>
      </c>
      <c r="AE84" s="81">
        <v>0.66</v>
      </c>
      <c r="AG84" s="81">
        <v>1.2E-2</v>
      </c>
      <c r="AH84" s="81">
        <v>0.17399999999999999</v>
      </c>
      <c r="AI84" s="81">
        <v>0.31900000000000001</v>
      </c>
      <c r="AJ84" s="81">
        <v>0.34</v>
      </c>
      <c r="AK84" s="30"/>
      <c r="AL84" s="81">
        <v>2.7E-2</v>
      </c>
      <c r="AM84" s="81">
        <v>0.28899999999999998</v>
      </c>
      <c r="AN84" s="81">
        <v>0.107</v>
      </c>
      <c r="AO84" s="72">
        <v>1.1890000000000001</v>
      </c>
      <c r="AQ84" s="81">
        <v>1.7999999999999999E-2</v>
      </c>
      <c r="AR84" s="82">
        <v>0.54700000000000004</v>
      </c>
      <c r="AS84" s="82">
        <v>2.0169999999999999</v>
      </c>
      <c r="AT84" s="82">
        <v>1.1200000000000001</v>
      </c>
      <c r="AU84" s="30"/>
      <c r="AV84" s="81">
        <v>8.0000000000000002E-3</v>
      </c>
      <c r="AW84" s="81">
        <v>9.5000000000000001E-2</v>
      </c>
      <c r="AX84" s="81">
        <v>0.26100000000000001</v>
      </c>
      <c r="AY84" s="81">
        <v>0.30299999999999999</v>
      </c>
      <c r="BA84" s="69">
        <v>4.3999999999999997E-2</v>
      </c>
      <c r="BB84" s="69">
        <v>7.6999999999999999E-2</v>
      </c>
      <c r="BC84" s="69">
        <v>9.8000000000000004E-2</v>
      </c>
      <c r="BD84" s="69">
        <v>0.13700000000000001</v>
      </c>
      <c r="BF84" s="69">
        <v>2.5999999999999999E-2</v>
      </c>
      <c r="BG84" s="69">
        <v>4.7E-2</v>
      </c>
      <c r="BH84" s="69">
        <v>7.9000000000000001E-2</v>
      </c>
      <c r="BI84" s="69">
        <v>9.7000000000000003E-2</v>
      </c>
      <c r="BK84" s="69">
        <v>1.4999999999999999E-2</v>
      </c>
      <c r="BL84" s="81">
        <v>3.6999999999999998E-2</v>
      </c>
      <c r="BM84" s="69">
        <v>5.7000000000000002E-2</v>
      </c>
      <c r="BN84" s="81">
        <v>0.09</v>
      </c>
    </row>
    <row r="85" spans="2:66" outlineLevel="1" x14ac:dyDescent="0.35">
      <c r="B85" s="138" t="s">
        <v>165</v>
      </c>
      <c r="C85" s="81">
        <v>4.0000000000000001E-3</v>
      </c>
      <c r="D85" s="81">
        <v>3.5999999999999997E-2</v>
      </c>
      <c r="E85" s="81">
        <v>0</v>
      </c>
      <c r="F85" s="81">
        <v>1.7000000000000001E-2</v>
      </c>
      <c r="G85" s="30"/>
      <c r="H85" s="81">
        <v>4.0000000000000001E-3</v>
      </c>
      <c r="I85" s="81">
        <v>8.9999999999999993E-3</v>
      </c>
      <c r="J85" s="81">
        <v>1.4E-2</v>
      </c>
      <c r="K85" s="81">
        <v>0.11</v>
      </c>
      <c r="M85" s="81">
        <v>0</v>
      </c>
      <c r="N85" s="81">
        <v>1.9E-2</v>
      </c>
      <c r="O85" s="81">
        <v>2.4E-2</v>
      </c>
      <c r="P85" s="81">
        <v>0.156</v>
      </c>
      <c r="Q85" s="30"/>
      <c r="R85" s="81">
        <v>1.0999999999999999E-2</v>
      </c>
      <c r="S85" s="81">
        <v>6.8000000000000005E-2</v>
      </c>
      <c r="T85" s="81">
        <v>7.0999999999999994E-2</v>
      </c>
      <c r="U85" s="81">
        <v>3.1E-2</v>
      </c>
      <c r="W85" s="81">
        <v>4.0000000000000001E-3</v>
      </c>
      <c r="X85" s="81">
        <v>1.2999999999999999E-2</v>
      </c>
      <c r="Y85" s="81">
        <v>0.89600000000000002</v>
      </c>
      <c r="Z85" s="81">
        <v>0.90200000000000002</v>
      </c>
      <c r="AA85" s="30"/>
      <c r="AB85" s="81">
        <v>0.61299999999999999</v>
      </c>
      <c r="AC85" s="81">
        <v>0.61699999999999999</v>
      </c>
      <c r="AD85" s="81">
        <v>0.628</v>
      </c>
      <c r="AE85" s="81">
        <v>0.186</v>
      </c>
      <c r="AG85" s="81">
        <v>0</v>
      </c>
      <c r="AH85" s="81">
        <v>2.5000000000000001E-2</v>
      </c>
      <c r="AI85" s="81">
        <v>9.6000000000000002E-2</v>
      </c>
      <c r="AJ85" s="81">
        <v>0.48899999999999999</v>
      </c>
      <c r="AK85" s="30"/>
      <c r="AL85" s="81">
        <v>7.3999999999999996E-2</v>
      </c>
      <c r="AM85" s="81">
        <v>3.2000000000000001E-2</v>
      </c>
      <c r="AN85" s="81">
        <v>0.65400000000000003</v>
      </c>
      <c r="AO85" s="72">
        <v>0.14599999999999999</v>
      </c>
      <c r="AQ85" s="81">
        <v>0.04</v>
      </c>
      <c r="AR85" s="82">
        <v>0.97299999999999998</v>
      </c>
      <c r="AS85" s="82">
        <v>1.1439999999999999</v>
      </c>
      <c r="AT85" s="82">
        <v>1.5009999999999999</v>
      </c>
      <c r="AU85" s="30"/>
      <c r="AV85" s="81">
        <v>0</v>
      </c>
      <c r="AW85" s="81">
        <v>1.4999999999999999E-2</v>
      </c>
      <c r="AX85" s="81">
        <v>0.503</v>
      </c>
      <c r="AY85" s="81">
        <v>0.51</v>
      </c>
      <c r="BA85" s="69">
        <v>1E-3</v>
      </c>
      <c r="BB85" s="69">
        <v>8.0000000000000002E-3</v>
      </c>
      <c r="BC85" s="69">
        <v>8.0000000000000002E-3</v>
      </c>
      <c r="BD85" s="69">
        <v>8.0000000000000002E-3</v>
      </c>
      <c r="BF85" s="69">
        <v>0</v>
      </c>
      <c r="BG85" s="69">
        <v>0</v>
      </c>
      <c r="BH85" s="69">
        <v>0</v>
      </c>
      <c r="BI85" s="69">
        <v>4.0000000000000001E-3</v>
      </c>
      <c r="BK85" s="69">
        <v>3.0000000000000001E-3</v>
      </c>
      <c r="BL85" s="81">
        <v>0</v>
      </c>
      <c r="BM85" s="69">
        <v>0</v>
      </c>
      <c r="BN85" s="81">
        <v>2.8180000000000001</v>
      </c>
    </row>
    <row r="86" spans="2:66" outlineLevel="1" x14ac:dyDescent="0.35">
      <c r="B86" s="138" t="s">
        <v>247</v>
      </c>
      <c r="C86" s="81">
        <v>0</v>
      </c>
      <c r="D86" s="81">
        <v>0</v>
      </c>
      <c r="E86" s="81">
        <v>0</v>
      </c>
      <c r="F86" s="81">
        <v>0</v>
      </c>
      <c r="G86" s="30"/>
      <c r="H86" s="81">
        <v>0</v>
      </c>
      <c r="I86" s="81">
        <v>0</v>
      </c>
      <c r="J86" s="81">
        <v>0</v>
      </c>
      <c r="K86" s="81">
        <v>0</v>
      </c>
      <c r="M86" s="81">
        <v>0</v>
      </c>
      <c r="N86" s="81">
        <v>0</v>
      </c>
      <c r="O86" s="81">
        <v>0</v>
      </c>
      <c r="P86" s="81">
        <v>0</v>
      </c>
      <c r="Q86" s="30"/>
      <c r="R86" s="81">
        <v>0</v>
      </c>
      <c r="S86" s="81">
        <v>0</v>
      </c>
      <c r="T86" s="81">
        <v>0</v>
      </c>
      <c r="U86" s="81">
        <v>0</v>
      </c>
      <c r="W86" s="81">
        <v>0</v>
      </c>
      <c r="X86" s="81">
        <v>0</v>
      </c>
      <c r="Y86" s="81">
        <v>0</v>
      </c>
      <c r="Z86" s="81">
        <v>0</v>
      </c>
      <c r="AA86" s="30"/>
      <c r="AB86" s="81">
        <v>0</v>
      </c>
      <c r="AC86" s="81">
        <v>0</v>
      </c>
      <c r="AD86" s="81">
        <v>0</v>
      </c>
      <c r="AE86" s="81">
        <v>0</v>
      </c>
      <c r="AG86" s="81">
        <v>0</v>
      </c>
      <c r="AH86" s="81">
        <v>0</v>
      </c>
      <c r="AI86" s="81">
        <v>0</v>
      </c>
      <c r="AJ86" s="81">
        <v>0</v>
      </c>
      <c r="AK86" s="30"/>
      <c r="AL86" s="81">
        <v>0</v>
      </c>
      <c r="AM86" s="81">
        <v>0</v>
      </c>
      <c r="AN86" s="81">
        <v>0</v>
      </c>
      <c r="AO86" s="72">
        <v>0</v>
      </c>
      <c r="AQ86" s="81">
        <v>0</v>
      </c>
      <c r="AR86" s="82">
        <v>2</v>
      </c>
      <c r="AS86" s="82">
        <v>0</v>
      </c>
      <c r="AT86" s="82">
        <v>5.0359999999999996</v>
      </c>
      <c r="AU86" s="30"/>
      <c r="AV86" s="81">
        <v>0</v>
      </c>
      <c r="AW86" s="81">
        <v>0</v>
      </c>
      <c r="AX86" s="81">
        <v>0</v>
      </c>
      <c r="AY86" s="81">
        <v>0</v>
      </c>
      <c r="BA86" s="69">
        <v>0</v>
      </c>
      <c r="BB86" s="69">
        <v>0</v>
      </c>
      <c r="BC86" s="69">
        <v>0</v>
      </c>
      <c r="BD86" s="69">
        <v>0</v>
      </c>
      <c r="BF86" s="69">
        <v>0</v>
      </c>
      <c r="BG86" s="69">
        <v>0</v>
      </c>
      <c r="BH86" s="69">
        <v>0</v>
      </c>
      <c r="BI86" s="69">
        <v>0</v>
      </c>
      <c r="BK86" s="69">
        <v>0.40400000000000003</v>
      </c>
      <c r="BL86" s="81">
        <v>0.40400000000000003</v>
      </c>
      <c r="BM86" s="69">
        <v>0.40400000000000003</v>
      </c>
      <c r="BN86" s="81">
        <v>0</v>
      </c>
    </row>
    <row r="87" spans="2:66" outlineLevel="1" x14ac:dyDescent="0.35">
      <c r="B87" s="134" t="s">
        <v>166</v>
      </c>
      <c r="C87" s="81">
        <v>0</v>
      </c>
      <c r="D87" s="81">
        <v>7.3999999999999996E-2</v>
      </c>
      <c r="E87" s="81">
        <v>0</v>
      </c>
      <c r="F87" s="81">
        <v>0</v>
      </c>
      <c r="G87" s="30"/>
      <c r="H87" s="81">
        <v>0</v>
      </c>
      <c r="I87" s="81">
        <v>0</v>
      </c>
      <c r="J87" s="81">
        <v>0</v>
      </c>
      <c r="K87" s="81">
        <v>0</v>
      </c>
      <c r="M87" s="81">
        <v>0</v>
      </c>
      <c r="N87" s="81">
        <v>0</v>
      </c>
      <c r="O87" s="81">
        <v>0</v>
      </c>
      <c r="P87" s="81">
        <v>0</v>
      </c>
      <c r="Q87" s="30"/>
      <c r="R87" s="81">
        <v>0</v>
      </c>
      <c r="S87" s="81">
        <v>0</v>
      </c>
      <c r="T87" s="81">
        <v>0</v>
      </c>
      <c r="U87" s="81">
        <v>0</v>
      </c>
      <c r="W87" s="81">
        <v>0</v>
      </c>
      <c r="X87" s="81">
        <v>0</v>
      </c>
      <c r="Y87" s="81">
        <v>0</v>
      </c>
      <c r="Z87" s="81">
        <v>25</v>
      </c>
      <c r="AA87" s="30"/>
      <c r="AB87" s="81">
        <v>0</v>
      </c>
      <c r="AC87" s="81">
        <v>0</v>
      </c>
      <c r="AD87" s="81">
        <v>45.636000000000003</v>
      </c>
      <c r="AE87" s="81">
        <v>55.097999999999999</v>
      </c>
      <c r="AG87" s="81">
        <v>0</v>
      </c>
      <c r="AH87" s="81">
        <v>0</v>
      </c>
      <c r="AI87" s="81">
        <v>0</v>
      </c>
      <c r="AJ87" s="81">
        <v>0</v>
      </c>
      <c r="AK87" s="30"/>
      <c r="AL87" s="81">
        <v>0</v>
      </c>
      <c r="AM87" s="81">
        <v>0</v>
      </c>
      <c r="AN87" s="81">
        <v>0</v>
      </c>
      <c r="AO87" s="72">
        <v>0</v>
      </c>
      <c r="AQ87" s="81">
        <v>0</v>
      </c>
      <c r="AR87" s="82">
        <v>5.0359999999999996</v>
      </c>
      <c r="AS87" s="82">
        <v>5.0359999999999996</v>
      </c>
      <c r="AT87" s="82">
        <v>0</v>
      </c>
      <c r="AU87" s="30"/>
      <c r="AV87" s="81">
        <v>0</v>
      </c>
      <c r="AW87" s="81">
        <v>0</v>
      </c>
      <c r="AX87" s="81">
        <v>0</v>
      </c>
      <c r="AY87" s="81">
        <v>0</v>
      </c>
      <c r="BA87" s="69">
        <v>0</v>
      </c>
      <c r="BB87" s="69">
        <v>0</v>
      </c>
      <c r="BC87" s="69">
        <v>0</v>
      </c>
      <c r="BD87" s="69">
        <v>0</v>
      </c>
      <c r="BF87" s="69">
        <v>2.4E-2</v>
      </c>
      <c r="BG87" s="69">
        <v>0</v>
      </c>
      <c r="BH87" s="69">
        <v>4.0000000000000001E-3</v>
      </c>
      <c r="BI87" s="69">
        <v>4.0000000000000001E-3</v>
      </c>
      <c r="BK87" s="69">
        <v>105</v>
      </c>
      <c r="BL87" s="81">
        <v>200</v>
      </c>
      <c r="BM87" s="69">
        <v>350</v>
      </c>
      <c r="BN87" s="81">
        <v>485.06400000000002</v>
      </c>
    </row>
    <row r="88" spans="2:66" outlineLevel="1" x14ac:dyDescent="0.35">
      <c r="B88" s="130" t="s">
        <v>167</v>
      </c>
      <c r="C88" s="81">
        <v>11.442</v>
      </c>
      <c r="D88" s="81">
        <v>28.052</v>
      </c>
      <c r="E88" s="81">
        <v>44.703000000000003</v>
      </c>
      <c r="F88" s="81">
        <v>64.427999999999997</v>
      </c>
      <c r="G88" s="30"/>
      <c r="H88" s="81">
        <v>11.477</v>
      </c>
      <c r="I88" s="81">
        <v>26.652999999999999</v>
      </c>
      <c r="J88" s="81">
        <v>48.030999999999999</v>
      </c>
      <c r="K88" s="81">
        <v>99.103999999999999</v>
      </c>
      <c r="M88" s="81">
        <v>64.706999999999994</v>
      </c>
      <c r="N88" s="81">
        <v>151.72499999999999</v>
      </c>
      <c r="O88" s="81">
        <v>200.512</v>
      </c>
      <c r="P88" s="81">
        <v>584.62699999999995</v>
      </c>
      <c r="Q88" s="30"/>
      <c r="R88" s="81">
        <v>18.420999999999999</v>
      </c>
      <c r="S88" s="81">
        <v>52.084000000000003</v>
      </c>
      <c r="T88" s="81">
        <v>70.103999999999999</v>
      </c>
      <c r="U88" s="81">
        <v>96.376999999999995</v>
      </c>
      <c r="W88" s="81">
        <v>107.056</v>
      </c>
      <c r="X88" s="81">
        <v>122.851</v>
      </c>
      <c r="Y88" s="81">
        <v>151.113</v>
      </c>
      <c r="Z88" s="81">
        <v>192.37299999999999</v>
      </c>
      <c r="AA88" s="30"/>
      <c r="AB88" s="81">
        <v>16.257999999999999</v>
      </c>
      <c r="AC88" s="81">
        <v>39.773000000000003</v>
      </c>
      <c r="AD88" s="81">
        <v>72.63</v>
      </c>
      <c r="AE88" s="81">
        <v>134.446</v>
      </c>
      <c r="AG88" s="81">
        <v>46.186</v>
      </c>
      <c r="AH88" s="81">
        <v>133.28399999999999</v>
      </c>
      <c r="AI88" s="81">
        <v>189.54599999999999</v>
      </c>
      <c r="AJ88" s="81">
        <v>291.495</v>
      </c>
      <c r="AK88" s="30"/>
      <c r="AL88" s="81">
        <v>106.05200000000001</v>
      </c>
      <c r="AM88" s="81">
        <v>236.017</v>
      </c>
      <c r="AN88" s="81">
        <v>370.18200000000002</v>
      </c>
      <c r="AO88" s="72">
        <v>566.78599999999994</v>
      </c>
      <c r="AQ88" s="81">
        <v>119.251</v>
      </c>
      <c r="AR88" s="82">
        <v>302.44799999999998</v>
      </c>
      <c r="AS88" s="82">
        <v>407.28300000000002</v>
      </c>
      <c r="AT88" s="82">
        <v>563.71699999999998</v>
      </c>
      <c r="AU88" s="30"/>
      <c r="AV88" s="81">
        <v>104.41500000000001</v>
      </c>
      <c r="AW88" s="81">
        <v>229.387</v>
      </c>
      <c r="AX88" s="81">
        <v>338.19799999999998</v>
      </c>
      <c r="AY88" s="81">
        <v>490.87900000000002</v>
      </c>
      <c r="BA88" s="69">
        <v>35.981000000000002</v>
      </c>
      <c r="BB88" s="69">
        <v>125.423</v>
      </c>
      <c r="BC88" s="69">
        <v>187.53100000000001</v>
      </c>
      <c r="BD88" s="69">
        <v>271.88400000000001</v>
      </c>
      <c r="BF88" s="69">
        <v>112.158</v>
      </c>
      <c r="BG88" s="69">
        <v>201.572</v>
      </c>
      <c r="BH88" s="69">
        <v>321.916</v>
      </c>
      <c r="BI88" s="69">
        <v>441.64600000000002</v>
      </c>
      <c r="BK88" s="69">
        <v>275.68700000000001</v>
      </c>
      <c r="BL88" s="81">
        <v>676.08199999999999</v>
      </c>
      <c r="BM88" s="69">
        <v>1037.0150000000001</v>
      </c>
      <c r="BN88" s="72">
        <v>1338.902</v>
      </c>
    </row>
    <row r="89" spans="2:66" outlineLevel="1" x14ac:dyDescent="0.35">
      <c r="B89" s="134" t="s">
        <v>168</v>
      </c>
      <c r="C89" s="81">
        <v>11.396000000000001</v>
      </c>
      <c r="D89" s="81">
        <v>28.052</v>
      </c>
      <c r="E89" s="81">
        <v>44.604999999999997</v>
      </c>
      <c r="F89" s="81">
        <v>62.752000000000002</v>
      </c>
      <c r="G89" s="30"/>
      <c r="H89" s="81">
        <v>11.477</v>
      </c>
      <c r="I89" s="81">
        <v>26.303000000000001</v>
      </c>
      <c r="J89" s="81">
        <v>47.401000000000003</v>
      </c>
      <c r="K89" s="81">
        <v>98.343000000000004</v>
      </c>
      <c r="M89" s="81">
        <v>64.552999999999997</v>
      </c>
      <c r="N89" s="81">
        <v>150.953</v>
      </c>
      <c r="O89" s="81">
        <v>199.69499999999999</v>
      </c>
      <c r="P89" s="81">
        <v>252.869</v>
      </c>
      <c r="Q89" s="30"/>
      <c r="R89" s="81">
        <v>16.841000000000001</v>
      </c>
      <c r="S89" s="81">
        <v>50.503999999999998</v>
      </c>
      <c r="T89" s="81">
        <v>68.524000000000001</v>
      </c>
      <c r="U89" s="81">
        <v>94.796999999999997</v>
      </c>
      <c r="W89" s="81">
        <v>21.038</v>
      </c>
      <c r="X89" s="81">
        <v>36.75</v>
      </c>
      <c r="Y89" s="81">
        <v>64.962999999999994</v>
      </c>
      <c r="Z89" s="81">
        <v>100.66500000000001</v>
      </c>
      <c r="AA89" s="30"/>
      <c r="AB89" s="81">
        <v>16.248000000000001</v>
      </c>
      <c r="AC89" s="81">
        <v>39.692</v>
      </c>
      <c r="AD89" s="81">
        <v>72.546000000000006</v>
      </c>
      <c r="AE89" s="81">
        <v>129.345</v>
      </c>
      <c r="AG89" s="81">
        <v>46.152000000000001</v>
      </c>
      <c r="AH89" s="81">
        <v>133.17500000000001</v>
      </c>
      <c r="AI89" s="81">
        <v>186.43299999999999</v>
      </c>
      <c r="AJ89" s="81">
        <v>288.38200000000001</v>
      </c>
      <c r="AK89" s="30"/>
      <c r="AL89" s="81">
        <v>102.206</v>
      </c>
      <c r="AM89" s="81">
        <v>215.91399999999999</v>
      </c>
      <c r="AN89" s="81">
        <v>347.98</v>
      </c>
      <c r="AO89" s="72">
        <v>541.87800000000004</v>
      </c>
      <c r="AQ89" s="81">
        <v>117.137</v>
      </c>
      <c r="AR89" s="82">
        <v>289.49900000000002</v>
      </c>
      <c r="AS89" s="82">
        <v>390.15800000000002</v>
      </c>
      <c r="AT89" s="82">
        <v>550.52200000000005</v>
      </c>
      <c r="AU89" s="30"/>
      <c r="AV89" s="81">
        <v>104.35899999999999</v>
      </c>
      <c r="AW89" s="81">
        <v>229.221</v>
      </c>
      <c r="AX89" s="81">
        <v>338.03199999999998</v>
      </c>
      <c r="AY89" s="81">
        <v>490.62700000000001</v>
      </c>
      <c r="BA89" s="69">
        <v>35.966000000000001</v>
      </c>
      <c r="BB89" s="69">
        <v>125.372</v>
      </c>
      <c r="BC89" s="69">
        <v>187.48</v>
      </c>
      <c r="BD89" s="69">
        <v>271.83100000000002</v>
      </c>
      <c r="BF89" s="69">
        <v>112.158</v>
      </c>
      <c r="BG89" s="69">
        <v>201.542</v>
      </c>
      <c r="BH89" s="69">
        <v>321.86599999999999</v>
      </c>
      <c r="BI89" s="69">
        <v>441.596</v>
      </c>
      <c r="BK89" s="69">
        <v>148.64699999999999</v>
      </c>
      <c r="BL89" s="81">
        <v>287.04199999999997</v>
      </c>
      <c r="BM89" s="69">
        <v>496.971</v>
      </c>
      <c r="BN89" s="81">
        <v>798.851</v>
      </c>
    </row>
    <row r="90" spans="2:66" outlineLevel="1" x14ac:dyDescent="0.35">
      <c r="B90" s="134" t="s">
        <v>169</v>
      </c>
      <c r="C90" s="81">
        <v>4.5999999999999999E-2</v>
      </c>
      <c r="D90" s="81">
        <v>0</v>
      </c>
      <c r="E90" s="81">
        <v>9.8000000000000004E-2</v>
      </c>
      <c r="F90" s="81">
        <v>1.6759999999999999</v>
      </c>
      <c r="G90" s="30"/>
      <c r="H90" s="81">
        <v>0</v>
      </c>
      <c r="I90" s="81">
        <v>0.35</v>
      </c>
      <c r="J90" s="81">
        <v>0.63</v>
      </c>
      <c r="K90" s="81">
        <v>0.76100000000000001</v>
      </c>
      <c r="M90" s="81">
        <v>0.154</v>
      </c>
      <c r="N90" s="81">
        <v>0.77200000000000002</v>
      </c>
      <c r="O90" s="81">
        <v>0.81699999999999995</v>
      </c>
      <c r="P90" s="81">
        <v>0.85199999999999998</v>
      </c>
      <c r="Q90" s="30"/>
      <c r="R90" s="81">
        <v>0</v>
      </c>
      <c r="S90" s="81">
        <v>0</v>
      </c>
      <c r="T90" s="81">
        <v>0</v>
      </c>
      <c r="U90" s="81">
        <v>0</v>
      </c>
      <c r="W90" s="81">
        <v>16.018000000000001</v>
      </c>
      <c r="X90" s="81">
        <v>16.100999999999999</v>
      </c>
      <c r="Y90" s="81">
        <v>0.15</v>
      </c>
      <c r="Z90" s="81">
        <v>0.69799999999999995</v>
      </c>
      <c r="AA90" s="30"/>
      <c r="AB90" s="81">
        <v>0.01</v>
      </c>
      <c r="AC90" s="81">
        <v>8.1000000000000003E-2</v>
      </c>
      <c r="AD90" s="81">
        <v>8.4000000000000005E-2</v>
      </c>
      <c r="AE90" s="81">
        <v>4.68</v>
      </c>
      <c r="AG90" s="81">
        <v>3.4000000000000002E-2</v>
      </c>
      <c r="AH90" s="81">
        <v>0.109</v>
      </c>
      <c r="AI90" s="81">
        <v>3.113</v>
      </c>
      <c r="AJ90" s="81">
        <v>3.113</v>
      </c>
      <c r="AK90" s="30"/>
      <c r="AL90" s="81">
        <v>3.8460000000000001</v>
      </c>
      <c r="AM90" s="81">
        <v>20.103000000000002</v>
      </c>
      <c r="AN90" s="81">
        <v>22.202000000000002</v>
      </c>
      <c r="AO90" s="72">
        <v>24.908000000000001</v>
      </c>
      <c r="AQ90" s="81">
        <v>2.1139999999999999</v>
      </c>
      <c r="AR90" s="82">
        <v>12.949</v>
      </c>
      <c r="AS90" s="82">
        <v>17.125</v>
      </c>
      <c r="AT90" s="82">
        <v>13.195</v>
      </c>
      <c r="AU90" s="30"/>
      <c r="AV90" s="81">
        <v>5.6000000000000001E-2</v>
      </c>
      <c r="AW90" s="81">
        <v>0.16600000000000001</v>
      </c>
      <c r="AX90" s="81">
        <v>0.16600000000000001</v>
      </c>
      <c r="AY90" s="81">
        <v>0.252</v>
      </c>
      <c r="BA90" s="69">
        <v>1.4999999999999999E-2</v>
      </c>
      <c r="BB90" s="69">
        <v>5.0999999999999997E-2</v>
      </c>
      <c r="BC90" s="69">
        <v>5.0999999999999997E-2</v>
      </c>
      <c r="BD90" s="69">
        <v>5.2999999999999999E-2</v>
      </c>
      <c r="BF90" s="69">
        <v>0</v>
      </c>
      <c r="BG90" s="69">
        <v>0.03</v>
      </c>
      <c r="BH90" s="69">
        <v>0.05</v>
      </c>
      <c r="BI90" s="69">
        <v>0.05</v>
      </c>
      <c r="BK90" s="69">
        <v>0.04</v>
      </c>
      <c r="BL90" s="81">
        <v>0.04</v>
      </c>
      <c r="BM90" s="69">
        <v>4.3999999999999997E-2</v>
      </c>
      <c r="BN90" s="81">
        <v>5.0999999999999997E-2</v>
      </c>
    </row>
    <row r="91" spans="2:66" outlineLevel="1" x14ac:dyDescent="0.35">
      <c r="B91" s="135" t="s">
        <v>160</v>
      </c>
      <c r="C91" s="81">
        <v>0</v>
      </c>
      <c r="D91" s="81">
        <v>0</v>
      </c>
      <c r="E91" s="81">
        <v>0</v>
      </c>
      <c r="F91" s="81">
        <v>0</v>
      </c>
      <c r="G91" s="30"/>
      <c r="H91" s="81">
        <v>0</v>
      </c>
      <c r="I91" s="81">
        <v>0</v>
      </c>
      <c r="J91" s="81">
        <v>0</v>
      </c>
      <c r="K91" s="81">
        <v>0</v>
      </c>
      <c r="M91" s="81">
        <v>0</v>
      </c>
      <c r="N91" s="81">
        <v>0.34799999999999998</v>
      </c>
      <c r="O91" s="81">
        <v>0</v>
      </c>
      <c r="P91" s="81">
        <v>0</v>
      </c>
      <c r="Q91" s="30"/>
      <c r="R91" s="81">
        <v>0</v>
      </c>
      <c r="S91" s="81">
        <v>0</v>
      </c>
      <c r="T91" s="81">
        <v>0</v>
      </c>
      <c r="U91" s="81">
        <v>0</v>
      </c>
      <c r="W91" s="81">
        <v>0</v>
      </c>
      <c r="X91" s="81">
        <v>0</v>
      </c>
      <c r="Y91" s="81">
        <v>0</v>
      </c>
      <c r="Z91" s="81">
        <v>0.498</v>
      </c>
      <c r="AA91" s="30"/>
      <c r="AB91" s="81">
        <v>0</v>
      </c>
      <c r="AC91" s="81">
        <v>0</v>
      </c>
      <c r="AD91" s="81">
        <v>0</v>
      </c>
      <c r="AE91" s="81">
        <v>0</v>
      </c>
      <c r="AG91" s="81">
        <v>0</v>
      </c>
      <c r="AH91" s="81">
        <v>0</v>
      </c>
      <c r="AI91" s="81">
        <v>0</v>
      </c>
      <c r="AJ91" s="81">
        <v>0</v>
      </c>
      <c r="AK91" s="30"/>
      <c r="AL91" s="81">
        <v>0</v>
      </c>
      <c r="AM91" s="81">
        <v>0</v>
      </c>
      <c r="AN91" s="81">
        <v>0</v>
      </c>
      <c r="AO91" s="72">
        <v>0</v>
      </c>
      <c r="AQ91" s="81">
        <v>2.1999999999999999E-2</v>
      </c>
      <c r="AR91" s="82">
        <v>10.827</v>
      </c>
      <c r="AS91" s="82">
        <v>12.912000000000001</v>
      </c>
      <c r="AT91" s="82">
        <v>8.8610000000000007</v>
      </c>
      <c r="AU91" s="30"/>
      <c r="AV91" s="81">
        <v>0</v>
      </c>
      <c r="AW91" s="81">
        <v>0</v>
      </c>
      <c r="AX91" s="81">
        <v>0</v>
      </c>
      <c r="AY91" s="81">
        <v>0</v>
      </c>
      <c r="BA91" s="69">
        <v>0</v>
      </c>
      <c r="BB91" s="69">
        <v>0</v>
      </c>
      <c r="BC91" s="69">
        <v>0</v>
      </c>
      <c r="BD91" s="69">
        <v>0</v>
      </c>
      <c r="BF91" s="69">
        <v>0</v>
      </c>
      <c r="BG91" s="69">
        <v>0</v>
      </c>
      <c r="BH91" s="69">
        <v>0</v>
      </c>
      <c r="BI91" s="69">
        <v>0</v>
      </c>
      <c r="BK91" s="69">
        <v>0</v>
      </c>
      <c r="BL91" s="81">
        <v>0</v>
      </c>
      <c r="BM91" s="69">
        <v>0</v>
      </c>
      <c r="BN91" s="81">
        <v>0</v>
      </c>
    </row>
    <row r="92" spans="2:66" outlineLevel="1" x14ac:dyDescent="0.35">
      <c r="B92" s="138" t="s">
        <v>170</v>
      </c>
      <c r="C92" s="81">
        <v>0</v>
      </c>
      <c r="D92" s="81">
        <v>0</v>
      </c>
      <c r="E92" s="81">
        <v>0</v>
      </c>
      <c r="F92" s="81">
        <v>0</v>
      </c>
      <c r="G92" s="30"/>
      <c r="H92" s="81">
        <v>0</v>
      </c>
      <c r="I92" s="81">
        <v>0</v>
      </c>
      <c r="J92" s="81">
        <v>0</v>
      </c>
      <c r="K92" s="81">
        <v>0</v>
      </c>
      <c r="M92" s="81">
        <v>0</v>
      </c>
      <c r="N92" s="81">
        <v>0.34799999999999998</v>
      </c>
      <c r="O92" s="81">
        <v>0</v>
      </c>
      <c r="P92" s="81">
        <v>0</v>
      </c>
      <c r="Q92" s="30"/>
      <c r="R92" s="81">
        <v>0</v>
      </c>
      <c r="S92" s="81">
        <v>0</v>
      </c>
      <c r="T92" s="81">
        <v>0</v>
      </c>
      <c r="U92" s="81">
        <v>0</v>
      </c>
      <c r="W92" s="81">
        <v>0</v>
      </c>
      <c r="X92" s="81">
        <v>0</v>
      </c>
      <c r="Y92" s="81">
        <v>0</v>
      </c>
      <c r="Z92" s="81">
        <v>0.498</v>
      </c>
      <c r="AA92" s="30"/>
      <c r="AB92" s="81">
        <v>0</v>
      </c>
      <c r="AC92" s="81">
        <v>0</v>
      </c>
      <c r="AD92" s="81">
        <v>0</v>
      </c>
      <c r="AE92" s="81">
        <v>0</v>
      </c>
      <c r="AG92" s="81">
        <v>0</v>
      </c>
      <c r="AH92" s="81">
        <v>0</v>
      </c>
      <c r="AI92" s="81">
        <v>0</v>
      </c>
      <c r="AJ92" s="81">
        <v>0</v>
      </c>
      <c r="AK92" s="30"/>
      <c r="AL92" s="81">
        <v>0</v>
      </c>
      <c r="AM92" s="81">
        <v>0</v>
      </c>
      <c r="AN92" s="81">
        <v>0</v>
      </c>
      <c r="AO92" s="72">
        <v>0</v>
      </c>
      <c r="AQ92" s="81">
        <v>2.1999999999999999E-2</v>
      </c>
      <c r="AR92" s="82">
        <v>10.827</v>
      </c>
      <c r="AS92" s="82">
        <v>12.912000000000001</v>
      </c>
      <c r="AT92" s="82">
        <v>0</v>
      </c>
      <c r="AU92" s="30"/>
      <c r="AV92" s="81">
        <v>0</v>
      </c>
      <c r="AW92" s="81">
        <v>0</v>
      </c>
      <c r="AX92" s="81">
        <v>0</v>
      </c>
      <c r="AY92" s="81">
        <v>0</v>
      </c>
      <c r="BA92" s="69">
        <v>0</v>
      </c>
      <c r="BB92" s="69">
        <v>0</v>
      </c>
      <c r="BC92" s="69">
        <v>0</v>
      </c>
      <c r="BD92" s="69">
        <v>0</v>
      </c>
      <c r="BF92" s="69">
        <v>0</v>
      </c>
      <c r="BG92" s="69">
        <v>0</v>
      </c>
      <c r="BH92" s="69">
        <v>0</v>
      </c>
      <c r="BI92" s="69">
        <v>0</v>
      </c>
      <c r="BK92" s="69">
        <v>0</v>
      </c>
      <c r="BL92" s="81">
        <v>0</v>
      </c>
      <c r="BM92" s="69">
        <v>0</v>
      </c>
      <c r="BN92" s="81">
        <v>0</v>
      </c>
    </row>
    <row r="93" spans="2:66" outlineLevel="1" x14ac:dyDescent="0.35">
      <c r="B93" s="138" t="s">
        <v>171</v>
      </c>
      <c r="C93" s="81">
        <v>4.5999999999999999E-2</v>
      </c>
      <c r="D93" s="81">
        <v>0</v>
      </c>
      <c r="E93" s="81">
        <v>0</v>
      </c>
      <c r="F93" s="81">
        <v>1.6759999999999999</v>
      </c>
      <c r="G93" s="30"/>
      <c r="H93" s="81">
        <v>0</v>
      </c>
      <c r="I93" s="81">
        <v>0.35</v>
      </c>
      <c r="J93" s="81">
        <v>0.63</v>
      </c>
      <c r="K93" s="81">
        <v>0.76100000000000001</v>
      </c>
      <c r="M93" s="81">
        <v>0</v>
      </c>
      <c r="N93" s="81">
        <v>0</v>
      </c>
      <c r="O93" s="81">
        <v>0</v>
      </c>
      <c r="P93" s="81">
        <v>0.85199999999999998</v>
      </c>
      <c r="Q93" s="30"/>
      <c r="R93" s="81">
        <v>0</v>
      </c>
      <c r="S93" s="81">
        <v>0</v>
      </c>
      <c r="T93" s="81">
        <v>0</v>
      </c>
      <c r="U93" s="81">
        <v>0</v>
      </c>
      <c r="W93" s="81">
        <v>0</v>
      </c>
      <c r="X93" s="81">
        <v>0</v>
      </c>
      <c r="Y93" s="81">
        <v>0</v>
      </c>
      <c r="Z93" s="81">
        <v>0</v>
      </c>
      <c r="AA93" s="30"/>
      <c r="AB93" s="81">
        <v>0</v>
      </c>
      <c r="AC93" s="81">
        <v>0</v>
      </c>
      <c r="AD93" s="81">
        <v>0</v>
      </c>
      <c r="AE93" s="81">
        <v>0</v>
      </c>
      <c r="AG93" s="81">
        <v>0</v>
      </c>
      <c r="AH93" s="81">
        <v>0</v>
      </c>
      <c r="AI93" s="81">
        <v>0</v>
      </c>
      <c r="AJ93" s="81">
        <v>0</v>
      </c>
      <c r="AK93" s="30"/>
      <c r="AL93" s="81">
        <v>0</v>
      </c>
      <c r="AM93" s="81">
        <v>0</v>
      </c>
      <c r="AN93" s="81">
        <v>0</v>
      </c>
      <c r="AO93" s="72">
        <v>0</v>
      </c>
      <c r="AQ93" s="81">
        <v>0</v>
      </c>
      <c r="AR93" s="82">
        <v>0</v>
      </c>
      <c r="AS93" s="82">
        <v>0</v>
      </c>
      <c r="AT93" s="82">
        <v>8.8610000000000007</v>
      </c>
      <c r="AU93" s="30"/>
      <c r="AV93" s="81">
        <v>0</v>
      </c>
      <c r="AW93" s="81">
        <v>0</v>
      </c>
      <c r="AX93" s="81">
        <v>0</v>
      </c>
      <c r="AY93" s="81">
        <v>0</v>
      </c>
      <c r="BA93" s="69">
        <v>0</v>
      </c>
      <c r="BB93" s="69">
        <v>0</v>
      </c>
      <c r="BC93" s="69">
        <v>0</v>
      </c>
      <c r="BD93" s="69">
        <v>0</v>
      </c>
      <c r="BF93" s="69">
        <v>0</v>
      </c>
      <c r="BG93" s="69">
        <v>0</v>
      </c>
      <c r="BH93" s="69">
        <v>0</v>
      </c>
      <c r="BI93" s="69">
        <v>0</v>
      </c>
      <c r="BK93" s="69">
        <v>0</v>
      </c>
      <c r="BL93" s="81">
        <v>0</v>
      </c>
      <c r="BM93" s="69">
        <v>0</v>
      </c>
      <c r="BN93" s="81">
        <v>0</v>
      </c>
    </row>
    <row r="94" spans="2:66" outlineLevel="1" x14ac:dyDescent="0.35">
      <c r="B94" s="135" t="s">
        <v>162</v>
      </c>
      <c r="C94" s="81">
        <v>4.5999999999999999E-2</v>
      </c>
      <c r="D94" s="81">
        <v>0</v>
      </c>
      <c r="E94" s="81">
        <v>9.8000000000000004E-2</v>
      </c>
      <c r="F94" s="81">
        <v>1.6759999999999999</v>
      </c>
      <c r="G94" s="30"/>
      <c r="H94" s="81">
        <v>0</v>
      </c>
      <c r="I94" s="81">
        <v>0.27100000000000002</v>
      </c>
      <c r="J94" s="81">
        <v>0.499</v>
      </c>
      <c r="K94" s="81">
        <v>0.59599999999999997</v>
      </c>
      <c r="M94" s="81">
        <v>0.154</v>
      </c>
      <c r="N94" s="81">
        <v>0.42399999999999999</v>
      </c>
      <c r="O94" s="81">
        <v>0.81699999999999995</v>
      </c>
      <c r="P94" s="81">
        <v>5.8999999999999997E-2</v>
      </c>
      <c r="Q94" s="30"/>
      <c r="R94" s="81">
        <v>0</v>
      </c>
      <c r="S94" s="81">
        <v>0</v>
      </c>
      <c r="T94" s="81">
        <v>0</v>
      </c>
      <c r="U94" s="81">
        <v>0</v>
      </c>
      <c r="W94" s="81">
        <v>16.018000000000001</v>
      </c>
      <c r="X94" s="81">
        <v>16.100999999999999</v>
      </c>
      <c r="Y94" s="81">
        <v>0.15</v>
      </c>
      <c r="Z94" s="81">
        <v>0.2</v>
      </c>
      <c r="AA94" s="30"/>
      <c r="AB94" s="81">
        <v>0.01</v>
      </c>
      <c r="AC94" s="81">
        <v>8.1000000000000003E-2</v>
      </c>
      <c r="AD94" s="81">
        <v>8.4000000000000005E-2</v>
      </c>
      <c r="AE94" s="81">
        <v>4.68</v>
      </c>
      <c r="AG94" s="81">
        <v>0</v>
      </c>
      <c r="AH94" s="81">
        <v>0.109</v>
      </c>
      <c r="AI94" s="81">
        <v>3.113</v>
      </c>
      <c r="AJ94" s="81">
        <v>3.113</v>
      </c>
      <c r="AK94" s="30"/>
      <c r="AL94" s="81">
        <v>3.8460000000000001</v>
      </c>
      <c r="AM94" s="81">
        <v>20.103000000000002</v>
      </c>
      <c r="AN94" s="81">
        <v>22.202000000000002</v>
      </c>
      <c r="AO94" s="72">
        <v>24.908000000000001</v>
      </c>
      <c r="AQ94" s="81">
        <v>2.0920000000000001</v>
      </c>
      <c r="AR94" s="82">
        <v>2.1219999999999999</v>
      </c>
      <c r="AS94" s="82">
        <v>4.2130000000000001</v>
      </c>
      <c r="AT94" s="82">
        <v>4.3339999999999996</v>
      </c>
      <c r="AU94" s="30"/>
      <c r="AV94" s="81">
        <v>5.6000000000000001E-2</v>
      </c>
      <c r="AW94" s="81">
        <v>0.16600000000000001</v>
      </c>
      <c r="AX94" s="116">
        <v>0</v>
      </c>
      <c r="AY94" s="81">
        <v>0.252</v>
      </c>
      <c r="BA94" s="69">
        <v>1.4999999999999999E-2</v>
      </c>
      <c r="BB94" s="69">
        <v>5.0999999999999997E-2</v>
      </c>
      <c r="BC94" s="69">
        <v>5.0999999999999997E-2</v>
      </c>
      <c r="BD94" s="69">
        <v>5.2999999999999999E-2</v>
      </c>
      <c r="BF94" s="69">
        <v>0</v>
      </c>
      <c r="BG94" s="69">
        <v>0.03</v>
      </c>
      <c r="BH94" s="69">
        <v>0.05</v>
      </c>
      <c r="BI94" s="69">
        <v>0.05</v>
      </c>
      <c r="BK94" s="69">
        <v>0.04</v>
      </c>
      <c r="BL94" s="81">
        <v>0.04</v>
      </c>
      <c r="BM94" s="69">
        <v>4.3999999999999997E-2</v>
      </c>
      <c r="BN94" s="81">
        <v>5.0999999999999997E-2</v>
      </c>
    </row>
    <row r="95" spans="2:66" outlineLevel="1" x14ac:dyDescent="0.35">
      <c r="B95" s="138" t="s">
        <v>172</v>
      </c>
      <c r="C95" s="81">
        <v>0</v>
      </c>
      <c r="D95" s="81">
        <v>0</v>
      </c>
      <c r="E95" s="81">
        <v>0</v>
      </c>
      <c r="F95" s="81">
        <v>0</v>
      </c>
      <c r="G95" s="30"/>
      <c r="H95" s="81">
        <v>0</v>
      </c>
      <c r="I95" s="81">
        <v>7.9000000000000001E-2</v>
      </c>
      <c r="J95" s="81">
        <v>0.13100000000000001</v>
      </c>
      <c r="K95" s="81">
        <v>0.16500000000000001</v>
      </c>
      <c r="M95" s="81">
        <v>0</v>
      </c>
      <c r="N95" s="81">
        <v>0</v>
      </c>
      <c r="O95" s="81">
        <v>0</v>
      </c>
      <c r="P95" s="81">
        <v>0.79300000000000004</v>
      </c>
      <c r="Q95" s="30"/>
      <c r="R95" s="81">
        <v>0</v>
      </c>
      <c r="S95" s="81">
        <v>0</v>
      </c>
      <c r="T95" s="81">
        <v>0</v>
      </c>
      <c r="U95" s="81">
        <v>0</v>
      </c>
      <c r="W95" s="81">
        <v>16</v>
      </c>
      <c r="X95" s="81">
        <v>16</v>
      </c>
      <c r="Y95" s="81">
        <v>0</v>
      </c>
      <c r="Z95" s="81">
        <v>0</v>
      </c>
      <c r="AA95" s="30"/>
      <c r="AB95" s="81">
        <v>0</v>
      </c>
      <c r="AC95" s="81">
        <v>0</v>
      </c>
      <c r="AD95" s="81">
        <v>0</v>
      </c>
      <c r="AE95" s="81">
        <v>0</v>
      </c>
      <c r="AG95" s="81">
        <v>3.4000000000000002E-2</v>
      </c>
      <c r="AH95" s="81">
        <v>0</v>
      </c>
      <c r="AI95" s="81">
        <v>0.113</v>
      </c>
      <c r="AJ95" s="81">
        <v>0</v>
      </c>
      <c r="AK95" s="30"/>
      <c r="AL95" s="81">
        <v>0</v>
      </c>
      <c r="AM95" s="81">
        <v>10.432</v>
      </c>
      <c r="AN95" s="81">
        <v>7.9740000000000002</v>
      </c>
      <c r="AO95" s="72">
        <v>10.367000000000001</v>
      </c>
      <c r="AQ95" s="81">
        <v>0</v>
      </c>
      <c r="AR95" s="82">
        <v>2</v>
      </c>
      <c r="AS95" s="82">
        <v>4.0030000000000001</v>
      </c>
      <c r="AT95" s="82">
        <v>0.33100000000000002</v>
      </c>
      <c r="AU95" s="30"/>
      <c r="AV95" s="81">
        <v>0</v>
      </c>
      <c r="AW95" s="81">
        <v>0</v>
      </c>
      <c r="AX95" s="116">
        <v>0.16600000000000001</v>
      </c>
      <c r="AY95" s="81">
        <v>0</v>
      </c>
      <c r="BA95" s="69">
        <v>0</v>
      </c>
      <c r="BB95" s="69">
        <v>0</v>
      </c>
      <c r="BC95" s="69">
        <v>0</v>
      </c>
      <c r="BD95" s="69">
        <v>0</v>
      </c>
      <c r="BF95" s="69">
        <v>0</v>
      </c>
      <c r="BG95" s="69">
        <v>0</v>
      </c>
      <c r="BH95" s="69">
        <v>0</v>
      </c>
      <c r="BI95" s="69">
        <v>0</v>
      </c>
      <c r="BK95" s="69">
        <v>0</v>
      </c>
      <c r="BL95" s="81">
        <v>0</v>
      </c>
      <c r="BM95" s="69">
        <v>0</v>
      </c>
      <c r="BN95" s="81">
        <v>0</v>
      </c>
    </row>
    <row r="96" spans="2:66" outlineLevel="1" x14ac:dyDescent="0.35">
      <c r="B96" s="138" t="s">
        <v>173</v>
      </c>
      <c r="C96" s="81">
        <v>0</v>
      </c>
      <c r="D96" s="81">
        <v>0</v>
      </c>
      <c r="E96" s="81">
        <v>0</v>
      </c>
      <c r="F96" s="81">
        <v>0</v>
      </c>
      <c r="G96" s="30"/>
      <c r="H96" s="81">
        <v>0</v>
      </c>
      <c r="I96" s="81">
        <v>0</v>
      </c>
      <c r="J96" s="81">
        <v>0</v>
      </c>
      <c r="K96" s="81">
        <v>0</v>
      </c>
      <c r="M96" s="81">
        <v>0</v>
      </c>
      <c r="N96" s="81">
        <v>0</v>
      </c>
      <c r="O96" s="81">
        <v>0</v>
      </c>
      <c r="P96" s="81">
        <v>0</v>
      </c>
      <c r="Q96" s="30"/>
      <c r="R96" s="81">
        <v>0</v>
      </c>
      <c r="S96" s="81">
        <v>0</v>
      </c>
      <c r="T96" s="81">
        <v>0</v>
      </c>
      <c r="U96" s="81">
        <v>0</v>
      </c>
      <c r="W96" s="81">
        <v>0</v>
      </c>
      <c r="X96" s="81">
        <v>0</v>
      </c>
      <c r="Y96" s="81">
        <v>0</v>
      </c>
      <c r="Z96" s="81">
        <v>0</v>
      </c>
      <c r="AA96" s="30"/>
      <c r="AB96" s="81">
        <v>0</v>
      </c>
      <c r="AC96" s="81">
        <v>0</v>
      </c>
      <c r="AD96" s="81">
        <v>0</v>
      </c>
      <c r="AE96" s="81">
        <v>1.3</v>
      </c>
      <c r="AG96" s="81">
        <v>0</v>
      </c>
      <c r="AH96" s="81">
        <v>0</v>
      </c>
      <c r="AI96" s="81">
        <v>3</v>
      </c>
      <c r="AJ96" s="81">
        <v>3</v>
      </c>
      <c r="AK96" s="30"/>
      <c r="AL96" s="81">
        <v>3.7959999999999998</v>
      </c>
      <c r="AM96" s="81">
        <v>3.7959999999999998</v>
      </c>
      <c r="AN96" s="81">
        <v>3.7959999999999998</v>
      </c>
      <c r="AO96" s="72">
        <v>3.7959999999999998</v>
      </c>
      <c r="AQ96" s="81">
        <v>2</v>
      </c>
      <c r="AR96" s="82">
        <v>0</v>
      </c>
      <c r="AS96" s="82">
        <v>0</v>
      </c>
      <c r="AT96" s="82">
        <v>4.0030000000000001</v>
      </c>
      <c r="AU96" s="30"/>
      <c r="AV96" s="81">
        <v>0</v>
      </c>
      <c r="AW96" s="81">
        <v>0</v>
      </c>
      <c r="AX96" s="116">
        <v>0</v>
      </c>
      <c r="AY96" s="81">
        <v>0</v>
      </c>
      <c r="BA96" s="69">
        <v>0</v>
      </c>
      <c r="BB96" s="69">
        <v>0</v>
      </c>
      <c r="BC96" s="69">
        <v>0</v>
      </c>
      <c r="BD96" s="69">
        <v>0</v>
      </c>
      <c r="BF96" s="69">
        <v>0</v>
      </c>
      <c r="BG96" s="69">
        <v>0</v>
      </c>
      <c r="BH96" s="69">
        <v>0</v>
      </c>
      <c r="BI96" s="69">
        <v>0</v>
      </c>
      <c r="BK96" s="69">
        <v>0</v>
      </c>
      <c r="BL96" s="81">
        <v>0</v>
      </c>
      <c r="BM96" s="69">
        <v>0</v>
      </c>
      <c r="BN96" s="81">
        <v>0</v>
      </c>
    </row>
    <row r="97" spans="2:66" outlineLevel="1" x14ac:dyDescent="0.35">
      <c r="B97" s="138" t="s">
        <v>174</v>
      </c>
      <c r="C97" s="81">
        <v>0</v>
      </c>
      <c r="D97" s="81">
        <v>0</v>
      </c>
      <c r="E97" s="81">
        <v>9.8000000000000004E-2</v>
      </c>
      <c r="F97" s="81">
        <v>0</v>
      </c>
      <c r="G97" s="30"/>
      <c r="H97" s="81">
        <v>0</v>
      </c>
      <c r="I97" s="81">
        <v>0</v>
      </c>
      <c r="J97" s="81">
        <v>0</v>
      </c>
      <c r="K97" s="81">
        <v>0.16500000000000001</v>
      </c>
      <c r="M97" s="81">
        <v>0.154</v>
      </c>
      <c r="N97" s="81">
        <v>0.42400000000000004</v>
      </c>
      <c r="O97" s="81">
        <v>0.81700000000000006</v>
      </c>
      <c r="P97" s="81">
        <v>0</v>
      </c>
      <c r="Q97" s="30"/>
      <c r="R97" s="81">
        <v>0</v>
      </c>
      <c r="S97" s="81">
        <v>0</v>
      </c>
      <c r="T97" s="81">
        <v>0</v>
      </c>
      <c r="U97" s="81">
        <v>0</v>
      </c>
      <c r="W97" s="81">
        <v>1.7999999999999999E-2</v>
      </c>
      <c r="X97" s="81">
        <v>0.10100000000000001</v>
      </c>
      <c r="Y97" s="81">
        <v>0.15</v>
      </c>
      <c r="Z97" s="81">
        <v>0.2</v>
      </c>
      <c r="AA97" s="30"/>
      <c r="AB97" s="81">
        <v>0.01</v>
      </c>
      <c r="AC97" s="81">
        <v>0</v>
      </c>
      <c r="AD97" s="81">
        <v>0</v>
      </c>
      <c r="AE97" s="81">
        <v>3.38</v>
      </c>
      <c r="AG97" s="81">
        <v>3.4000000000000002E-2</v>
      </c>
      <c r="AH97" s="81">
        <v>0.109</v>
      </c>
      <c r="AI97" s="81">
        <v>0</v>
      </c>
      <c r="AJ97" s="81">
        <v>0.113</v>
      </c>
      <c r="AK97" s="30"/>
      <c r="AL97" s="81">
        <v>0.05</v>
      </c>
      <c r="AM97" s="81">
        <v>5.875</v>
      </c>
      <c r="AN97" s="81">
        <v>10.432</v>
      </c>
      <c r="AO97" s="72">
        <v>10.744999999999999</v>
      </c>
      <c r="AQ97" s="81">
        <v>9.1999999999999998E-2</v>
      </c>
      <c r="AR97" s="82">
        <v>0.122</v>
      </c>
      <c r="AS97" s="82">
        <v>0.21</v>
      </c>
      <c r="AT97" s="82">
        <v>0</v>
      </c>
      <c r="AU97" s="30"/>
      <c r="AV97" s="81">
        <v>5.6000000000000001E-2</v>
      </c>
      <c r="AW97" s="81">
        <v>0.16600000000000001</v>
      </c>
      <c r="AX97" s="81">
        <v>0.16600000000000001</v>
      </c>
      <c r="AY97" s="81">
        <v>0.252</v>
      </c>
      <c r="BA97" s="69">
        <v>1.4999999999999999E-2</v>
      </c>
      <c r="BB97" s="69">
        <v>5.0999999999999997E-2</v>
      </c>
      <c r="BC97" s="69">
        <v>5.0999999999999997E-2</v>
      </c>
      <c r="BD97" s="69">
        <v>5.2999999999999999E-2</v>
      </c>
      <c r="BF97" s="69">
        <v>0</v>
      </c>
      <c r="BG97" s="69">
        <v>0.03</v>
      </c>
      <c r="BH97" s="69">
        <v>0.05</v>
      </c>
      <c r="BI97" s="69">
        <v>0.05</v>
      </c>
      <c r="BK97" s="69">
        <v>0.04</v>
      </c>
      <c r="BL97" s="81">
        <v>0.04</v>
      </c>
      <c r="BM97" s="69">
        <v>4.3999999999999997E-2</v>
      </c>
      <c r="BN97" s="81">
        <v>5.0999999999999997E-2</v>
      </c>
    </row>
    <row r="98" spans="2:66" outlineLevel="1" x14ac:dyDescent="0.35">
      <c r="B98" s="134" t="s">
        <v>175</v>
      </c>
      <c r="C98" s="81">
        <v>0</v>
      </c>
      <c r="D98" s="81">
        <v>0</v>
      </c>
      <c r="E98" s="81">
        <v>0</v>
      </c>
      <c r="F98" s="81">
        <v>0</v>
      </c>
      <c r="G98" s="30"/>
      <c r="H98" s="81">
        <v>0</v>
      </c>
      <c r="I98" s="81">
        <v>0</v>
      </c>
      <c r="J98" s="81">
        <v>0</v>
      </c>
      <c r="K98" s="81">
        <v>0</v>
      </c>
      <c r="M98" s="81">
        <v>0</v>
      </c>
      <c r="N98" s="81">
        <v>0</v>
      </c>
      <c r="O98" s="81">
        <v>0</v>
      </c>
      <c r="P98" s="81">
        <v>330.90600000000001</v>
      </c>
      <c r="Q98" s="30"/>
      <c r="R98" s="81">
        <v>1.58</v>
      </c>
      <c r="S98" s="81">
        <v>1.58</v>
      </c>
      <c r="T98" s="81">
        <v>1.58</v>
      </c>
      <c r="U98" s="81">
        <v>1.58</v>
      </c>
      <c r="W98" s="81">
        <v>70</v>
      </c>
      <c r="X98" s="81">
        <v>70</v>
      </c>
      <c r="Y98" s="81">
        <v>86</v>
      </c>
      <c r="Z98" s="81">
        <v>91.01</v>
      </c>
      <c r="AA98" s="30"/>
      <c r="AB98" s="81">
        <v>0</v>
      </c>
      <c r="AC98" s="81">
        <v>8.1000000000000003E-2</v>
      </c>
      <c r="AD98" s="81">
        <v>8.4000000000000005E-2</v>
      </c>
      <c r="AE98" s="81">
        <v>0.42099999999999999</v>
      </c>
      <c r="AG98" s="81">
        <v>0</v>
      </c>
      <c r="AH98" s="81">
        <v>0</v>
      </c>
      <c r="AI98" s="81">
        <v>0</v>
      </c>
      <c r="AJ98" s="81">
        <v>0</v>
      </c>
      <c r="AK98" s="30"/>
      <c r="AL98" s="81">
        <v>0</v>
      </c>
      <c r="AM98" s="81">
        <v>0</v>
      </c>
      <c r="AN98" s="81">
        <v>0</v>
      </c>
      <c r="AO98" s="72">
        <v>0</v>
      </c>
      <c r="AQ98" s="81">
        <v>0</v>
      </c>
      <c r="AR98" s="82">
        <v>0</v>
      </c>
      <c r="AS98" s="82">
        <v>0</v>
      </c>
      <c r="AT98" s="82">
        <v>0</v>
      </c>
      <c r="AU98" s="30"/>
      <c r="AV98" s="81">
        <v>0</v>
      </c>
      <c r="AW98" s="81">
        <v>0</v>
      </c>
      <c r="AX98" s="81">
        <v>0</v>
      </c>
      <c r="AY98" s="81">
        <v>0</v>
      </c>
      <c r="BA98" s="69">
        <v>0</v>
      </c>
      <c r="BB98" s="69">
        <v>0</v>
      </c>
      <c r="BC98" s="69">
        <v>0</v>
      </c>
      <c r="BD98" s="69">
        <v>0</v>
      </c>
      <c r="BF98" s="69">
        <v>0</v>
      </c>
      <c r="BG98" s="69">
        <v>0</v>
      </c>
      <c r="BH98" s="69">
        <v>0</v>
      </c>
      <c r="BI98" s="69">
        <v>0</v>
      </c>
      <c r="BK98" s="69">
        <v>127</v>
      </c>
      <c r="BL98" s="81">
        <v>389</v>
      </c>
      <c r="BM98" s="69">
        <v>540</v>
      </c>
      <c r="BN98" s="81">
        <v>540</v>
      </c>
    </row>
    <row r="99" spans="2:66" s="1" customFormat="1" outlineLevel="1" x14ac:dyDescent="0.35">
      <c r="B99" s="137" t="s">
        <v>176</v>
      </c>
      <c r="C99" s="92">
        <v>-11.321</v>
      </c>
      <c r="D99" s="92">
        <v>-26.548999999999999</v>
      </c>
      <c r="E99" s="92">
        <v>-42.813000000000002</v>
      </c>
      <c r="F99" s="92">
        <v>-62.52</v>
      </c>
      <c r="G99" s="68"/>
      <c r="H99" s="92">
        <v>-10.58</v>
      </c>
      <c r="I99" s="92">
        <v>-25.527000000000001</v>
      </c>
      <c r="J99" s="92">
        <v>-45.808</v>
      </c>
      <c r="K99" s="92">
        <v>-96.590999999999994</v>
      </c>
      <c r="M99" s="92">
        <v>-63.363</v>
      </c>
      <c r="N99" s="92">
        <v>-150.07599999999999</v>
      </c>
      <c r="O99" s="92">
        <v>-197.351</v>
      </c>
      <c r="P99" s="92">
        <v>-577.24400000000003</v>
      </c>
      <c r="Q99" s="68"/>
      <c r="R99" s="92">
        <v>-17.289000000000001</v>
      </c>
      <c r="S99" s="92">
        <v>-48.040999999999997</v>
      </c>
      <c r="T99" s="92">
        <v>-55.65</v>
      </c>
      <c r="U99" s="92">
        <v>-71.177000000000007</v>
      </c>
      <c r="W99" s="92">
        <v>-101.95099999999999</v>
      </c>
      <c r="X99" s="92">
        <v>-109.01300000000001</v>
      </c>
      <c r="Y99" s="92">
        <v>-131.59700000000001</v>
      </c>
      <c r="Z99" s="92">
        <v>-130.55600000000001</v>
      </c>
      <c r="AA99" s="68"/>
      <c r="AB99" s="92">
        <v>7.7569999999999997</v>
      </c>
      <c r="AC99" s="92">
        <v>-13.742000000000001</v>
      </c>
      <c r="AD99" s="92">
        <v>4.0490000000000004</v>
      </c>
      <c r="AE99" s="92">
        <v>-39.607999999999997</v>
      </c>
      <c r="AG99" s="92">
        <v>-37.145000000000003</v>
      </c>
      <c r="AH99" s="92">
        <v>-118.59399999999999</v>
      </c>
      <c r="AI99" s="92">
        <v>-166.78200000000001</v>
      </c>
      <c r="AJ99" s="92">
        <v>-260.73599999999999</v>
      </c>
      <c r="AK99" s="68"/>
      <c r="AL99" s="92">
        <v>-96.968000000000004</v>
      </c>
      <c r="AM99" s="92">
        <v>-210.221</v>
      </c>
      <c r="AN99" s="92">
        <v>-336.98200000000003</v>
      </c>
      <c r="AO99" s="93">
        <v>-518.23299999999995</v>
      </c>
      <c r="AQ99" s="92">
        <v>-104.71899999999999</v>
      </c>
      <c r="AR99" s="83">
        <v>-264.10399999999998</v>
      </c>
      <c r="AS99" s="83">
        <v>-356.34800000000001</v>
      </c>
      <c r="AT99" s="83">
        <v>-475.959</v>
      </c>
      <c r="AU99" s="68"/>
      <c r="AV99" s="92">
        <v>-96.194000000000003</v>
      </c>
      <c r="AW99" s="92">
        <v>-190.59</v>
      </c>
      <c r="AX99" s="92">
        <v>-290.54899999999998</v>
      </c>
      <c r="AY99" s="92">
        <v>-415.52600000000001</v>
      </c>
      <c r="BA99" s="98">
        <v>-17.498000000000001</v>
      </c>
      <c r="BB99" s="98">
        <v>-98.903999999999996</v>
      </c>
      <c r="BC99" s="98">
        <v>-142.09299999999999</v>
      </c>
      <c r="BD99" s="98">
        <v>-181.35400000000001</v>
      </c>
      <c r="BF99" s="98">
        <v>-106.291</v>
      </c>
      <c r="BG99" s="98">
        <v>-187.036</v>
      </c>
      <c r="BH99" s="98">
        <v>-292.59899999999999</v>
      </c>
      <c r="BI99" s="98">
        <v>-383.93400000000003</v>
      </c>
      <c r="BK99" s="98">
        <v>-146.01499999999999</v>
      </c>
      <c r="BL99" s="92">
        <v>-427.31700000000001</v>
      </c>
      <c r="BM99" s="98">
        <v>-619.59400000000005</v>
      </c>
      <c r="BN99" s="92">
        <v>-704.39599999999996</v>
      </c>
    </row>
    <row r="100" spans="2:66" x14ac:dyDescent="0.35">
      <c r="B100" s="127" t="s">
        <v>177</v>
      </c>
      <c r="C100" s="30"/>
      <c r="D100" s="30"/>
      <c r="E100" s="81"/>
      <c r="F100" s="30"/>
      <c r="G100" s="30"/>
      <c r="H100" s="81"/>
      <c r="I100" s="30"/>
      <c r="J100" s="81"/>
      <c r="K100" s="30"/>
      <c r="M100" s="30"/>
      <c r="N100" s="30"/>
      <c r="O100" s="30"/>
      <c r="P100" s="30"/>
      <c r="Q100" s="30"/>
      <c r="R100" s="81"/>
      <c r="S100" s="30"/>
      <c r="T100" s="30"/>
      <c r="U100" s="30"/>
      <c r="W100" s="30"/>
      <c r="X100" s="30"/>
      <c r="Y100" s="30"/>
      <c r="Z100" s="81"/>
      <c r="AA100" s="30"/>
      <c r="AB100" s="30"/>
      <c r="AC100" s="30"/>
      <c r="AD100" s="30"/>
      <c r="AE100" s="81"/>
      <c r="AG100" s="81"/>
      <c r="AH100" s="81"/>
      <c r="AI100" s="81"/>
      <c r="AJ100" s="81"/>
      <c r="AK100" s="30"/>
      <c r="AL100" s="30"/>
      <c r="AM100" s="81"/>
      <c r="AN100" s="30"/>
      <c r="AO100" s="30"/>
      <c r="AQ100" s="30"/>
      <c r="AR100" s="30"/>
      <c r="AS100" s="30"/>
      <c r="AT100" s="82"/>
      <c r="AU100" s="30"/>
      <c r="AV100" s="30"/>
      <c r="AW100" s="81"/>
      <c r="BF100">
        <v>0</v>
      </c>
      <c r="BH100" s="69"/>
      <c r="BI100">
        <v>0</v>
      </c>
      <c r="BK100" s="69"/>
      <c r="BL100" s="30"/>
      <c r="BN100" s="30"/>
    </row>
    <row r="101" spans="2:66" outlineLevel="1" x14ac:dyDescent="0.35">
      <c r="B101" s="130" t="s">
        <v>157</v>
      </c>
      <c r="C101" s="81">
        <v>1.552</v>
      </c>
      <c r="D101" s="81">
        <v>1.2529999999999999</v>
      </c>
      <c r="E101" s="81">
        <v>12.728</v>
      </c>
      <c r="F101" s="81">
        <v>8.7669999999999995</v>
      </c>
      <c r="G101" s="30"/>
      <c r="H101" s="81">
        <v>6.0579999999999998</v>
      </c>
      <c r="I101" s="81">
        <v>0</v>
      </c>
      <c r="J101" s="81">
        <v>0</v>
      </c>
      <c r="K101" s="81">
        <v>18.707000000000001</v>
      </c>
      <c r="M101" s="81">
        <v>61.448999999999998</v>
      </c>
      <c r="N101" s="81">
        <v>158.06899999999999</v>
      </c>
      <c r="O101" s="81">
        <v>202.16300000000001</v>
      </c>
      <c r="P101" s="81">
        <v>634.54899999999998</v>
      </c>
      <c r="Q101" s="30"/>
      <c r="R101" s="81">
        <v>77.331000000000003</v>
      </c>
      <c r="S101" s="81">
        <v>35.951000000000001</v>
      </c>
      <c r="T101" s="81">
        <v>164.167</v>
      </c>
      <c r="U101" s="81">
        <v>164.48599999999999</v>
      </c>
      <c r="W101" s="81">
        <v>0.86</v>
      </c>
      <c r="X101" s="81">
        <v>33.466999999999999</v>
      </c>
      <c r="Y101" s="81">
        <v>7.7290000000000001</v>
      </c>
      <c r="Z101" s="81">
        <v>15.079000000000001</v>
      </c>
      <c r="AA101" s="30"/>
      <c r="AB101" s="81">
        <v>6.0019999999999998</v>
      </c>
      <c r="AC101" s="81">
        <v>0</v>
      </c>
      <c r="AD101" s="81">
        <v>116.938</v>
      </c>
      <c r="AE101" s="81">
        <v>5.718</v>
      </c>
      <c r="AG101" s="81">
        <v>23.776</v>
      </c>
      <c r="AH101" s="81">
        <v>0</v>
      </c>
      <c r="AI101" s="81">
        <v>114.848</v>
      </c>
      <c r="AJ101" s="81">
        <v>4.26</v>
      </c>
      <c r="AK101" s="30"/>
      <c r="AL101" s="81">
        <v>141.31399999999999</v>
      </c>
      <c r="AM101" s="81">
        <v>128.68700000000001</v>
      </c>
      <c r="AN101" s="81">
        <v>313.76900000000001</v>
      </c>
      <c r="AO101" s="82">
        <v>219.547</v>
      </c>
      <c r="AQ101" s="81">
        <v>153.55099999999999</v>
      </c>
      <c r="AR101" s="82">
        <v>159.33699999999999</v>
      </c>
      <c r="AS101" s="82">
        <v>349.60199999999998</v>
      </c>
      <c r="AT101" s="82">
        <v>282.53500000000003</v>
      </c>
      <c r="AU101" s="30"/>
      <c r="AV101" s="81">
        <v>248.94900000000001</v>
      </c>
      <c r="AW101" s="81">
        <v>188.01499999999999</v>
      </c>
      <c r="AX101" s="81">
        <v>361.029</v>
      </c>
      <c r="AY101" s="81">
        <v>364.81900000000002</v>
      </c>
      <c r="BA101" s="69">
        <v>163.61099999999999</v>
      </c>
      <c r="BB101" s="69">
        <v>80.510000000000005</v>
      </c>
      <c r="BC101" s="69">
        <v>151.55099999999999</v>
      </c>
      <c r="BD101" s="69">
        <v>16.335999999999999</v>
      </c>
      <c r="BF101" s="69">
        <v>138.958</v>
      </c>
      <c r="BG101" s="69">
        <v>8.5999999999999993E-2</v>
      </c>
      <c r="BH101" s="69">
        <v>26.263999999999999</v>
      </c>
      <c r="BI101" s="69">
        <v>26.263999999999999</v>
      </c>
      <c r="BK101" s="69">
        <v>35.741</v>
      </c>
      <c r="BL101" s="81">
        <v>114.236</v>
      </c>
      <c r="BM101" s="69">
        <v>183.76400000000001</v>
      </c>
      <c r="BN101" s="81">
        <v>369.23</v>
      </c>
    </row>
    <row r="102" spans="2:66" outlineLevel="1" x14ac:dyDescent="0.35">
      <c r="B102" s="134" t="s">
        <v>178</v>
      </c>
      <c r="C102" s="81">
        <v>1.552</v>
      </c>
      <c r="D102" s="81">
        <v>1.2529999999999999</v>
      </c>
      <c r="E102" s="81">
        <v>12.728</v>
      </c>
      <c r="F102" s="81">
        <v>0</v>
      </c>
      <c r="G102" s="30"/>
      <c r="H102" s="81">
        <v>0</v>
      </c>
      <c r="I102" s="81">
        <v>0</v>
      </c>
      <c r="J102" s="81">
        <v>0</v>
      </c>
      <c r="K102" s="81">
        <v>0</v>
      </c>
      <c r="M102" s="81">
        <v>0</v>
      </c>
      <c r="N102" s="81">
        <v>5.0000000000000001E-3</v>
      </c>
      <c r="O102" s="81">
        <v>5.0000000000000001E-3</v>
      </c>
      <c r="P102" s="81">
        <v>37.005000000000003</v>
      </c>
      <c r="Q102" s="30"/>
      <c r="R102" s="81">
        <v>0</v>
      </c>
      <c r="S102" s="81">
        <v>0</v>
      </c>
      <c r="T102" s="81">
        <v>8.0000000000000002E-3</v>
      </c>
      <c r="U102" s="81">
        <v>8.0000000000000002E-3</v>
      </c>
      <c r="W102" s="81">
        <v>0</v>
      </c>
      <c r="X102" s="81">
        <v>0</v>
      </c>
      <c r="Y102" s="81">
        <v>0</v>
      </c>
      <c r="Z102" s="81">
        <v>0</v>
      </c>
      <c r="AA102" s="30"/>
      <c r="AB102" s="81">
        <v>0</v>
      </c>
      <c r="AC102" s="81">
        <v>0</v>
      </c>
      <c r="AD102" s="81">
        <v>0</v>
      </c>
      <c r="AE102" s="81">
        <v>3</v>
      </c>
      <c r="AG102" s="81">
        <v>0</v>
      </c>
      <c r="AH102" s="81">
        <v>0</v>
      </c>
      <c r="AI102" s="81">
        <v>0</v>
      </c>
      <c r="AJ102" s="81">
        <v>0</v>
      </c>
      <c r="AK102" s="30"/>
      <c r="AL102" s="81">
        <v>2E-3</v>
      </c>
      <c r="AM102" s="81">
        <v>0</v>
      </c>
      <c r="AN102" s="81">
        <v>0</v>
      </c>
      <c r="AO102" s="82">
        <v>0</v>
      </c>
      <c r="AQ102" s="81">
        <v>2E-3</v>
      </c>
      <c r="AR102" s="82">
        <v>0</v>
      </c>
      <c r="AS102" s="82">
        <v>5.0000000000000001E-3</v>
      </c>
      <c r="AT102" s="82">
        <v>5.0000000000000001E-3</v>
      </c>
      <c r="AU102" s="30"/>
      <c r="AV102" s="81">
        <v>0</v>
      </c>
      <c r="AW102" s="81">
        <v>0</v>
      </c>
      <c r="AX102" s="81">
        <v>0</v>
      </c>
      <c r="AY102" s="81">
        <v>0</v>
      </c>
      <c r="BA102" s="69">
        <v>8.1679999999999993</v>
      </c>
      <c r="BB102" s="69">
        <v>8.1679999999999993</v>
      </c>
      <c r="BC102" s="69">
        <v>8.1679999999999993</v>
      </c>
      <c r="BD102" s="69">
        <v>16.335999999999999</v>
      </c>
      <c r="BF102" s="69">
        <v>0</v>
      </c>
      <c r="BG102" s="69">
        <v>7.8E-2</v>
      </c>
      <c r="BH102" s="69">
        <v>26.263999999999999</v>
      </c>
      <c r="BI102" s="69">
        <v>26.263999999999999</v>
      </c>
      <c r="BK102" s="69">
        <v>0</v>
      </c>
      <c r="BL102" s="81">
        <v>0</v>
      </c>
      <c r="BM102" s="69">
        <v>0</v>
      </c>
      <c r="BN102" s="81">
        <v>0</v>
      </c>
    </row>
    <row r="103" spans="2:66" outlineLevel="1" x14ac:dyDescent="0.35">
      <c r="B103" s="134" t="s">
        <v>179</v>
      </c>
      <c r="C103" s="81">
        <v>0</v>
      </c>
      <c r="D103" s="81">
        <v>0</v>
      </c>
      <c r="E103" s="81">
        <v>0</v>
      </c>
      <c r="F103" s="81">
        <v>8.7669999999999995</v>
      </c>
      <c r="G103" s="30"/>
      <c r="H103" s="81">
        <v>6.0579999999999998</v>
      </c>
      <c r="I103" s="81">
        <v>0</v>
      </c>
      <c r="J103" s="81">
        <v>0</v>
      </c>
      <c r="K103" s="81">
        <v>18.707000000000001</v>
      </c>
      <c r="M103" s="81">
        <v>61.448999999999998</v>
      </c>
      <c r="N103" s="81">
        <v>158.06399999999999</v>
      </c>
      <c r="O103" s="81">
        <v>202.15799999999999</v>
      </c>
      <c r="P103" s="81">
        <v>597.54399999999998</v>
      </c>
      <c r="Q103" s="30"/>
      <c r="R103" s="81">
        <v>77.331000000000003</v>
      </c>
      <c r="S103" s="81">
        <v>35.951000000000001</v>
      </c>
      <c r="T103" s="81">
        <v>36.354999999999997</v>
      </c>
      <c r="U103" s="81">
        <v>164.47800000000001</v>
      </c>
      <c r="W103" s="81">
        <v>0.86</v>
      </c>
      <c r="X103" s="81">
        <v>33.466999999999999</v>
      </c>
      <c r="Y103" s="81">
        <v>7.7290000000000001</v>
      </c>
      <c r="Z103" s="81">
        <v>15.079000000000001</v>
      </c>
      <c r="AA103" s="30"/>
      <c r="AB103" s="81">
        <v>6.0019999999999998</v>
      </c>
      <c r="AC103" s="81">
        <v>0</v>
      </c>
      <c r="AD103" s="81">
        <v>116.938</v>
      </c>
      <c r="AE103" s="81">
        <v>2.718</v>
      </c>
      <c r="AG103" s="81">
        <v>23.776</v>
      </c>
      <c r="AH103" s="81">
        <v>0</v>
      </c>
      <c r="AI103" s="81">
        <v>114.848</v>
      </c>
      <c r="AJ103" s="81">
        <v>4.26</v>
      </c>
      <c r="AK103" s="30"/>
      <c r="AL103" s="81">
        <v>141.31200000000001</v>
      </c>
      <c r="AM103" s="81">
        <v>128.68700000000001</v>
      </c>
      <c r="AN103" s="81">
        <v>313.76900000000001</v>
      </c>
      <c r="AO103" s="82">
        <v>219.547</v>
      </c>
      <c r="AQ103" s="81">
        <v>153.54900000000001</v>
      </c>
      <c r="AR103" s="82">
        <v>159.33699999999999</v>
      </c>
      <c r="AS103" s="82">
        <v>349.59699999999998</v>
      </c>
      <c r="AT103" s="82">
        <v>282.52999999999997</v>
      </c>
      <c r="AU103" s="30"/>
      <c r="AV103" s="81">
        <v>248.94900000000001</v>
      </c>
      <c r="AW103" s="81">
        <v>188.01499999999999</v>
      </c>
      <c r="AX103" s="81">
        <v>361.029</v>
      </c>
      <c r="AY103" s="81">
        <v>364.81900000000002</v>
      </c>
      <c r="BA103" s="69">
        <v>155.44300000000001</v>
      </c>
      <c r="BB103" s="69">
        <v>72.341999999999999</v>
      </c>
      <c r="BC103" s="69">
        <v>143.38300000000001</v>
      </c>
      <c r="BD103" s="69">
        <v>0</v>
      </c>
      <c r="BF103" s="69">
        <v>138.958</v>
      </c>
      <c r="BG103" s="69">
        <v>8.0000000000000002E-3</v>
      </c>
      <c r="BH103" s="69">
        <v>0</v>
      </c>
      <c r="BI103" s="69">
        <v>0</v>
      </c>
      <c r="BK103" s="69">
        <v>35.741</v>
      </c>
      <c r="BL103" s="81">
        <v>114.236</v>
      </c>
      <c r="BM103" s="69">
        <v>183.76400000000001</v>
      </c>
      <c r="BN103" s="81">
        <v>369.23</v>
      </c>
    </row>
    <row r="104" spans="2:66" outlineLevel="1" x14ac:dyDescent="0.35">
      <c r="B104" s="134" t="s">
        <v>180</v>
      </c>
      <c r="C104" s="81">
        <v>0</v>
      </c>
      <c r="D104" s="81">
        <v>0</v>
      </c>
      <c r="E104" s="81">
        <v>0</v>
      </c>
      <c r="F104" s="81">
        <v>0</v>
      </c>
      <c r="G104" s="30"/>
      <c r="H104" s="81">
        <v>0</v>
      </c>
      <c r="I104" s="81">
        <v>0</v>
      </c>
      <c r="J104" s="81">
        <v>0</v>
      </c>
      <c r="K104" s="81">
        <v>0</v>
      </c>
      <c r="M104" s="81">
        <v>2.7010000000000001</v>
      </c>
      <c r="N104" s="81">
        <v>0</v>
      </c>
      <c r="O104" s="81">
        <v>0</v>
      </c>
      <c r="P104" s="81">
        <v>0</v>
      </c>
      <c r="Q104" s="30"/>
      <c r="R104" s="81">
        <v>0</v>
      </c>
      <c r="S104" s="81">
        <v>0</v>
      </c>
      <c r="T104" s="81">
        <v>127.804</v>
      </c>
      <c r="U104" s="81">
        <v>0</v>
      </c>
      <c r="W104" s="81">
        <v>0</v>
      </c>
      <c r="X104" s="81">
        <v>0</v>
      </c>
      <c r="Y104" s="81">
        <v>0</v>
      </c>
      <c r="Z104" s="81">
        <v>0</v>
      </c>
      <c r="AA104" s="30"/>
      <c r="AB104" s="81">
        <v>0</v>
      </c>
      <c r="AC104" s="81">
        <v>0</v>
      </c>
      <c r="AD104" s="81">
        <v>0</v>
      </c>
      <c r="AE104" s="81">
        <v>0</v>
      </c>
      <c r="AG104" s="81">
        <v>0</v>
      </c>
      <c r="AH104" s="81">
        <v>0</v>
      </c>
      <c r="AI104" s="81">
        <v>0</v>
      </c>
      <c r="AJ104" s="81">
        <v>0</v>
      </c>
      <c r="AK104" s="30"/>
      <c r="AL104" s="81">
        <v>0</v>
      </c>
      <c r="AM104" s="81">
        <v>0</v>
      </c>
      <c r="AN104" s="81">
        <v>0</v>
      </c>
      <c r="AO104" s="82">
        <v>0</v>
      </c>
      <c r="AQ104" s="81">
        <v>0</v>
      </c>
      <c r="AR104" s="82">
        <v>0</v>
      </c>
      <c r="AS104" s="82">
        <v>0</v>
      </c>
      <c r="AT104" s="82">
        <v>0</v>
      </c>
      <c r="AU104" s="30"/>
      <c r="AV104" s="81">
        <v>0</v>
      </c>
      <c r="AW104" s="81">
        <v>0</v>
      </c>
      <c r="AX104" s="81">
        <v>0</v>
      </c>
      <c r="AY104" s="81">
        <v>0</v>
      </c>
      <c r="BA104" s="69">
        <v>0</v>
      </c>
      <c r="BB104" s="69">
        <v>0</v>
      </c>
      <c r="BC104" s="69">
        <v>0</v>
      </c>
      <c r="BD104" s="69">
        <v>0</v>
      </c>
      <c r="BF104" s="69">
        <v>0</v>
      </c>
      <c r="BG104" s="69">
        <v>0</v>
      </c>
      <c r="BH104" s="69">
        <v>0</v>
      </c>
      <c r="BI104" s="69">
        <v>0</v>
      </c>
      <c r="BK104" s="69">
        <v>0</v>
      </c>
      <c r="BL104" s="81">
        <v>0</v>
      </c>
      <c r="BM104" s="69">
        <v>0</v>
      </c>
      <c r="BN104" s="81">
        <v>0</v>
      </c>
    </row>
    <row r="105" spans="2:66" outlineLevel="1" x14ac:dyDescent="0.35">
      <c r="B105" s="130" t="s">
        <v>167</v>
      </c>
      <c r="C105" s="81">
        <v>7.3819999999999997</v>
      </c>
      <c r="D105" s="81">
        <v>3.0670000000000002</v>
      </c>
      <c r="E105" s="81">
        <v>4.5839999999999996</v>
      </c>
      <c r="F105" s="81">
        <v>19.082000000000001</v>
      </c>
      <c r="G105" s="30"/>
      <c r="H105" s="81">
        <v>3.5910000000000002</v>
      </c>
      <c r="I105" s="81">
        <v>28.097000000000001</v>
      </c>
      <c r="J105" s="81">
        <v>35.896000000000001</v>
      </c>
      <c r="K105" s="81">
        <v>72.203999999999994</v>
      </c>
      <c r="M105" s="81">
        <v>1.2749999999999999</v>
      </c>
      <c r="N105" s="81">
        <v>53.052</v>
      </c>
      <c r="O105" s="81">
        <v>57.195999999999998</v>
      </c>
      <c r="P105" s="81">
        <v>216.339</v>
      </c>
      <c r="Q105" s="30"/>
      <c r="R105" s="81">
        <v>8.2780000000000005</v>
      </c>
      <c r="S105" s="81">
        <v>65.048000000000002</v>
      </c>
      <c r="T105" s="81">
        <v>257.40300000000002</v>
      </c>
      <c r="U105" s="81">
        <v>303.75700000000001</v>
      </c>
      <c r="W105" s="81">
        <v>10.666</v>
      </c>
      <c r="X105" s="81">
        <v>51.905999999999999</v>
      </c>
      <c r="Y105" s="81">
        <v>61.915999999999997</v>
      </c>
      <c r="Z105" s="81">
        <v>182.99600000000001</v>
      </c>
      <c r="AA105" s="30"/>
      <c r="AB105" s="81">
        <v>9.52</v>
      </c>
      <c r="AC105" s="81">
        <v>58.405999999999999</v>
      </c>
      <c r="AD105" s="81">
        <v>189.43799999999999</v>
      </c>
      <c r="AE105" s="81">
        <v>199.654</v>
      </c>
      <c r="AG105" s="81">
        <v>8.6940000000000008</v>
      </c>
      <c r="AH105" s="81">
        <v>34.316000000000003</v>
      </c>
      <c r="AI105" s="81">
        <v>168.66</v>
      </c>
      <c r="AJ105" s="81">
        <v>182.40299999999999</v>
      </c>
      <c r="AK105" s="30"/>
      <c r="AL105" s="81">
        <v>3.9089999999999998</v>
      </c>
      <c r="AM105" s="81">
        <v>8.7140000000000004</v>
      </c>
      <c r="AN105" s="81">
        <v>189.96100000000001</v>
      </c>
      <c r="AO105" s="82">
        <v>220.11799999999999</v>
      </c>
      <c r="AQ105" s="81">
        <v>5.9509999999999996</v>
      </c>
      <c r="AR105" s="82">
        <v>51.107999999999997</v>
      </c>
      <c r="AS105" s="82">
        <v>227.489</v>
      </c>
      <c r="AT105" s="82">
        <v>265.298</v>
      </c>
      <c r="AU105" s="30"/>
      <c r="AV105" s="81">
        <v>11.368</v>
      </c>
      <c r="AW105" s="81">
        <v>53.414999999999999</v>
      </c>
      <c r="AX105" s="81">
        <v>122.89100000000001</v>
      </c>
      <c r="AY105" s="81">
        <v>163.65700000000001</v>
      </c>
      <c r="BA105" s="69">
        <v>21.677</v>
      </c>
      <c r="BB105" s="69">
        <v>63.822000000000003</v>
      </c>
      <c r="BC105" s="69">
        <v>146.09399999999999</v>
      </c>
      <c r="BD105" s="69">
        <v>410.185</v>
      </c>
      <c r="BF105" s="69">
        <v>24.349</v>
      </c>
      <c r="BG105" s="69">
        <v>90.73</v>
      </c>
      <c r="BH105" s="69">
        <v>320.93799999999999</v>
      </c>
      <c r="BI105" s="69">
        <v>386.13600000000002</v>
      </c>
      <c r="BK105" s="69">
        <v>15.930999999999999</v>
      </c>
      <c r="BL105" s="81">
        <v>31.602</v>
      </c>
      <c r="BM105" s="69">
        <v>129.28399999999999</v>
      </c>
      <c r="BN105" s="81">
        <v>348.30200000000002</v>
      </c>
    </row>
    <row r="106" spans="2:66" outlineLevel="1" x14ac:dyDescent="0.35">
      <c r="B106" s="134" t="s">
        <v>181</v>
      </c>
      <c r="C106" s="81">
        <v>0</v>
      </c>
      <c r="D106" s="81">
        <v>0</v>
      </c>
      <c r="E106" s="81">
        <v>0</v>
      </c>
      <c r="F106" s="81">
        <v>12.561999999999999</v>
      </c>
      <c r="G106" s="30"/>
      <c r="H106" s="81">
        <v>2.121</v>
      </c>
      <c r="I106" s="81">
        <v>0</v>
      </c>
      <c r="J106" s="81">
        <v>0</v>
      </c>
      <c r="K106" s="81">
        <v>0</v>
      </c>
      <c r="M106" s="81">
        <v>0</v>
      </c>
      <c r="N106" s="81">
        <v>48.744</v>
      </c>
      <c r="O106" s="81">
        <v>48.744999999999997</v>
      </c>
      <c r="P106" s="81">
        <v>48.746000000000002</v>
      </c>
      <c r="Q106" s="30"/>
      <c r="R106" s="81">
        <v>0</v>
      </c>
      <c r="S106" s="81">
        <v>1E-3</v>
      </c>
      <c r="T106" s="81">
        <v>2E-3</v>
      </c>
      <c r="U106" s="81">
        <v>3.0000000000000001E-3</v>
      </c>
      <c r="W106" s="81">
        <v>1E-3</v>
      </c>
      <c r="X106" s="81">
        <v>2E-3</v>
      </c>
      <c r="Y106" s="81">
        <v>3.0000000000000001E-3</v>
      </c>
      <c r="Z106" s="81">
        <v>5.0000000000000001E-3</v>
      </c>
      <c r="AA106" s="30"/>
      <c r="AB106" s="81">
        <v>1E-3</v>
      </c>
      <c r="AC106" s="81">
        <v>2E-3</v>
      </c>
      <c r="AD106" s="81">
        <v>3.0000000000000001E-3</v>
      </c>
      <c r="AE106" s="81">
        <v>5.0000000000000001E-3</v>
      </c>
      <c r="AG106" s="81">
        <v>1E-3</v>
      </c>
      <c r="AH106" s="81">
        <v>3.0000000000000001E-3</v>
      </c>
      <c r="AI106" s="81">
        <v>5.0000000000000001E-3</v>
      </c>
      <c r="AJ106" s="81">
        <v>8.9999999999999993E-3</v>
      </c>
      <c r="AK106" s="30"/>
      <c r="AL106" s="81">
        <v>2E-3</v>
      </c>
      <c r="AM106" s="81">
        <v>6.0000000000000001E-3</v>
      </c>
      <c r="AN106" s="81">
        <v>1.0999999999999999E-2</v>
      </c>
      <c r="AO106" s="82">
        <v>1.6E-2</v>
      </c>
      <c r="AQ106" s="81">
        <v>6.0000000000000001E-3</v>
      </c>
      <c r="AR106" s="82">
        <v>1.0999999999999999E-2</v>
      </c>
      <c r="AS106" s="82">
        <v>1.6E-2</v>
      </c>
      <c r="AT106" s="82">
        <v>2.1999999999999999E-2</v>
      </c>
      <c r="AU106" s="30"/>
      <c r="AV106" s="81">
        <v>4.0000000000000001E-3</v>
      </c>
      <c r="AW106" s="81">
        <v>8.0000000000000002E-3</v>
      </c>
      <c r="AX106" s="81">
        <v>1.4E-2</v>
      </c>
      <c r="AY106" s="81">
        <v>1.7999999999999999E-2</v>
      </c>
      <c r="BA106" s="69">
        <v>4.0000000000000001E-3</v>
      </c>
      <c r="BB106" s="69">
        <v>6.0000000000000001E-3</v>
      </c>
      <c r="BC106" s="69">
        <v>8.9999999999999993E-3</v>
      </c>
      <c r="BD106" s="69">
        <v>1.2E-2</v>
      </c>
      <c r="BF106" s="69">
        <v>3.0000000000000001E-3</v>
      </c>
      <c r="BG106" s="69">
        <v>7.0000000000000001E-3</v>
      </c>
      <c r="BH106" s="69">
        <v>1.0999999999999999E-2</v>
      </c>
      <c r="BI106" s="69">
        <v>1.6E-2</v>
      </c>
      <c r="BK106" s="69">
        <v>0</v>
      </c>
      <c r="BL106" s="81">
        <v>0</v>
      </c>
      <c r="BM106" s="69">
        <v>0</v>
      </c>
      <c r="BN106" s="81">
        <v>0</v>
      </c>
    </row>
    <row r="107" spans="2:66" outlineLevel="1" x14ac:dyDescent="0.35">
      <c r="B107" s="134" t="s">
        <v>182</v>
      </c>
      <c r="C107" s="81">
        <v>0</v>
      </c>
      <c r="D107" s="81">
        <v>0</v>
      </c>
      <c r="E107" s="81">
        <v>0</v>
      </c>
      <c r="F107" s="81">
        <v>5.8000000000000003E-2</v>
      </c>
      <c r="G107" s="30"/>
      <c r="H107" s="81">
        <v>1.2E-2</v>
      </c>
      <c r="I107" s="81">
        <v>0</v>
      </c>
      <c r="J107" s="81">
        <v>0</v>
      </c>
      <c r="K107" s="81">
        <v>0</v>
      </c>
      <c r="M107" s="81">
        <v>7.0000000000000001E-3</v>
      </c>
      <c r="N107" s="81">
        <v>0</v>
      </c>
      <c r="O107" s="81">
        <v>0</v>
      </c>
      <c r="P107" s="81">
        <v>0</v>
      </c>
      <c r="Q107" s="30"/>
      <c r="R107" s="81">
        <v>0</v>
      </c>
      <c r="S107" s="81">
        <v>0</v>
      </c>
      <c r="T107" s="81">
        <v>0</v>
      </c>
      <c r="U107" s="81">
        <v>0</v>
      </c>
      <c r="W107" s="81">
        <v>0</v>
      </c>
      <c r="X107" s="81">
        <v>0</v>
      </c>
      <c r="Y107" s="81">
        <v>0</v>
      </c>
      <c r="Z107" s="81">
        <v>86.443950000000001</v>
      </c>
      <c r="AA107" s="30"/>
      <c r="AB107" s="81">
        <v>0</v>
      </c>
      <c r="AC107" s="81">
        <v>0</v>
      </c>
      <c r="AD107" s="81">
        <v>134.99199999999999</v>
      </c>
      <c r="AE107" s="81">
        <v>135</v>
      </c>
      <c r="AG107" s="81">
        <v>2.8889999999999998</v>
      </c>
      <c r="AH107" s="81">
        <v>25.888000000000002</v>
      </c>
      <c r="AI107" s="81">
        <v>141.20099999999999</v>
      </c>
      <c r="AJ107" s="81">
        <v>140.000326</v>
      </c>
      <c r="AK107" s="30"/>
      <c r="AL107" s="81">
        <v>0</v>
      </c>
      <c r="AM107" s="81">
        <v>0</v>
      </c>
      <c r="AN107" s="81">
        <v>154.393</v>
      </c>
      <c r="AO107" s="82">
        <v>154.0075975</v>
      </c>
      <c r="AQ107" s="81">
        <v>0.152</v>
      </c>
      <c r="AR107" s="82">
        <v>1.476</v>
      </c>
      <c r="AS107" s="82">
        <v>171.42599999999999</v>
      </c>
      <c r="AT107" s="82">
        <v>171.87799999999999</v>
      </c>
      <c r="AU107" s="30"/>
      <c r="AV107" s="81">
        <v>0</v>
      </c>
      <c r="AW107" s="81">
        <v>0</v>
      </c>
      <c r="AX107" s="81">
        <v>57.988</v>
      </c>
      <c r="AY107" s="81">
        <v>57.988999999999997</v>
      </c>
      <c r="BA107" s="69">
        <v>0</v>
      </c>
      <c r="BB107" s="69">
        <v>0</v>
      </c>
      <c r="BC107" s="69">
        <v>59.936</v>
      </c>
      <c r="BD107" s="69">
        <v>59.936</v>
      </c>
      <c r="BF107" s="69">
        <v>0</v>
      </c>
      <c r="BG107" s="69">
        <v>0</v>
      </c>
      <c r="BH107" s="69">
        <v>65.527000000000001</v>
      </c>
      <c r="BI107" s="69">
        <v>65.527000000000001</v>
      </c>
      <c r="BK107" s="69">
        <v>0</v>
      </c>
      <c r="BL107" s="81">
        <v>0</v>
      </c>
      <c r="BM107" s="69">
        <v>73.341999999999999</v>
      </c>
      <c r="BN107" s="81">
        <v>73.341999999999999</v>
      </c>
    </row>
    <row r="108" spans="2:66" outlineLevel="1" x14ac:dyDescent="0.35">
      <c r="B108" s="134" t="s">
        <v>183</v>
      </c>
      <c r="C108" s="81">
        <v>5.87</v>
      </c>
      <c r="D108" s="81">
        <v>0</v>
      </c>
      <c r="E108" s="81">
        <v>0</v>
      </c>
      <c r="F108" s="81">
        <v>0</v>
      </c>
      <c r="G108" s="30"/>
      <c r="H108" s="81">
        <v>1.458</v>
      </c>
      <c r="I108" s="81">
        <v>24.975000000000001</v>
      </c>
      <c r="J108" s="81">
        <v>31.527000000000001</v>
      </c>
      <c r="K108" s="81">
        <v>66.346999999999994</v>
      </c>
      <c r="M108" s="81">
        <v>0</v>
      </c>
      <c r="N108" s="81">
        <v>0</v>
      </c>
      <c r="O108" s="81">
        <v>1.0999999999999999E-2</v>
      </c>
      <c r="P108" s="81">
        <v>148.90100000000001</v>
      </c>
      <c r="Q108" s="30"/>
      <c r="R108" s="81">
        <v>0</v>
      </c>
      <c r="S108" s="81">
        <v>49.491</v>
      </c>
      <c r="T108" s="81">
        <v>237.506</v>
      </c>
      <c r="U108" s="81">
        <v>279.80099999999999</v>
      </c>
      <c r="W108" s="81">
        <v>2.8809999999999998</v>
      </c>
      <c r="X108" s="81">
        <v>40.841000000000001</v>
      </c>
      <c r="Y108" s="81">
        <v>43.578000000000003</v>
      </c>
      <c r="Z108" s="81">
        <v>74.748000000000005</v>
      </c>
      <c r="AA108" s="30"/>
      <c r="AB108" s="81">
        <v>2.8889999999999998</v>
      </c>
      <c r="AC108" s="81">
        <v>48.957000000000001</v>
      </c>
      <c r="AD108" s="81">
        <v>38.701999999999998</v>
      </c>
      <c r="AE108" s="81">
        <v>45.631</v>
      </c>
      <c r="AG108" s="81">
        <v>1.7000000000000001E-2</v>
      </c>
      <c r="AH108" s="81">
        <v>6.3E-2</v>
      </c>
      <c r="AI108" s="81">
        <v>13.82</v>
      </c>
      <c r="AJ108" s="81">
        <v>22.648</v>
      </c>
      <c r="AK108" s="30"/>
      <c r="AL108" s="81">
        <v>1.9319999999999999</v>
      </c>
      <c r="AM108" s="81">
        <v>4.8109999999999999</v>
      </c>
      <c r="AN108" s="81">
        <v>26.72</v>
      </c>
      <c r="AO108" s="82">
        <v>52.103000000000002</v>
      </c>
      <c r="AQ108" s="81">
        <v>2.8769999999999998</v>
      </c>
      <c r="AR108" s="82">
        <v>42.762999999999998</v>
      </c>
      <c r="AS108" s="82">
        <v>45.645000000000003</v>
      </c>
      <c r="AT108" s="82">
        <v>78.510000000000005</v>
      </c>
      <c r="AU108" s="30"/>
      <c r="AV108" s="81">
        <v>7.2519999999999998</v>
      </c>
      <c r="AW108" s="81">
        <v>44.505000000000003</v>
      </c>
      <c r="AX108" s="81">
        <v>51.756999999999998</v>
      </c>
      <c r="AY108" s="81">
        <v>87.111000000000004</v>
      </c>
      <c r="BA108" s="69">
        <v>16.27</v>
      </c>
      <c r="BB108" s="69">
        <v>52.527000000000001</v>
      </c>
      <c r="BC108" s="69">
        <v>69.230999999999995</v>
      </c>
      <c r="BD108" s="69">
        <v>328.68299999999999</v>
      </c>
      <c r="BF108" s="69">
        <v>20.693000000000001</v>
      </c>
      <c r="BG108" s="69">
        <v>83.168999999999997</v>
      </c>
      <c r="BH108" s="69">
        <v>245.876</v>
      </c>
      <c r="BI108" s="69">
        <v>308.97899999999998</v>
      </c>
      <c r="BK108" s="69">
        <v>14.388</v>
      </c>
      <c r="BL108" s="81">
        <v>27.776</v>
      </c>
      <c r="BM108" s="69">
        <v>50.459000000000003</v>
      </c>
      <c r="BN108" s="81">
        <v>260.70600000000002</v>
      </c>
    </row>
    <row r="109" spans="2:66" outlineLevel="1" x14ac:dyDescent="0.35">
      <c r="B109" s="134" t="s">
        <v>184</v>
      </c>
      <c r="C109" s="81">
        <v>0</v>
      </c>
      <c r="D109" s="81">
        <v>0</v>
      </c>
      <c r="E109" s="81">
        <v>0</v>
      </c>
      <c r="F109" s="81">
        <v>0</v>
      </c>
      <c r="G109" s="30"/>
      <c r="H109" s="81">
        <v>0</v>
      </c>
      <c r="I109" s="81">
        <v>0</v>
      </c>
      <c r="J109" s="81">
        <v>2.9000000000000001E-2</v>
      </c>
      <c r="K109" s="81">
        <v>3.6999999999999998E-2</v>
      </c>
      <c r="M109" s="81">
        <v>0</v>
      </c>
      <c r="N109" s="81">
        <v>0.01</v>
      </c>
      <c r="O109" s="81">
        <v>0</v>
      </c>
      <c r="P109" s="81">
        <v>0.54200000000000004</v>
      </c>
      <c r="Q109" s="30"/>
      <c r="R109" s="81">
        <v>7.6909999999999998</v>
      </c>
      <c r="S109" s="81">
        <v>0.27700000000000002</v>
      </c>
      <c r="T109" s="81">
        <v>0.40799999999999997</v>
      </c>
      <c r="U109" s="81">
        <v>0.502</v>
      </c>
      <c r="W109" s="81">
        <v>9.7000000000000003E-2</v>
      </c>
      <c r="X109" s="81">
        <v>0.188</v>
      </c>
      <c r="Y109" s="81">
        <v>0.251</v>
      </c>
      <c r="Z109" s="81">
        <v>0.32900000000000001</v>
      </c>
      <c r="AA109" s="30"/>
      <c r="AB109" s="81">
        <v>7.8E-2</v>
      </c>
      <c r="AC109" s="81">
        <v>0.10100000000000001</v>
      </c>
      <c r="AD109" s="81">
        <v>0.14199999999999999</v>
      </c>
      <c r="AE109" s="81">
        <v>0.128</v>
      </c>
      <c r="AG109" s="81">
        <v>5.7869999999999999</v>
      </c>
      <c r="AH109" s="81">
        <v>8.3620000000000001</v>
      </c>
      <c r="AI109" s="81">
        <v>7.8E-2</v>
      </c>
      <c r="AJ109" s="81">
        <v>0.123</v>
      </c>
      <c r="AK109" s="30"/>
      <c r="AL109" s="81">
        <v>8.1000000000000003E-2</v>
      </c>
      <c r="AM109" s="81">
        <v>0.115</v>
      </c>
      <c r="AN109" s="81">
        <v>0.16600000000000001</v>
      </c>
      <c r="AO109" s="82">
        <v>0.20899999999999999</v>
      </c>
      <c r="AQ109" s="81">
        <v>3.3000000000000002E-2</v>
      </c>
      <c r="AR109" s="82">
        <v>0.16800000000000001</v>
      </c>
      <c r="AS109" s="82">
        <v>0.19800000000000001</v>
      </c>
      <c r="AT109" s="82">
        <v>7.6999999999999999E-2</v>
      </c>
      <c r="AU109" s="30"/>
      <c r="AV109" s="81">
        <v>0.02</v>
      </c>
      <c r="AW109" s="81">
        <v>0</v>
      </c>
      <c r="AX109" s="81">
        <v>0</v>
      </c>
      <c r="AY109" s="81">
        <v>0</v>
      </c>
      <c r="BA109" s="69">
        <v>0</v>
      </c>
      <c r="BB109" s="69">
        <v>0</v>
      </c>
      <c r="BC109" s="69">
        <v>0</v>
      </c>
      <c r="BD109" s="69">
        <v>0</v>
      </c>
      <c r="BF109" s="69">
        <v>0</v>
      </c>
      <c r="BG109" s="69">
        <v>0</v>
      </c>
      <c r="BH109" s="69">
        <v>0</v>
      </c>
      <c r="BI109" s="69">
        <v>0</v>
      </c>
      <c r="BK109" s="69">
        <v>0</v>
      </c>
      <c r="BL109" s="81">
        <v>0</v>
      </c>
      <c r="BM109" s="69">
        <v>0</v>
      </c>
      <c r="BN109" s="81">
        <v>0</v>
      </c>
    </row>
    <row r="110" spans="2:66" outlineLevel="1" x14ac:dyDescent="0.35">
      <c r="B110" s="134" t="s">
        <v>185</v>
      </c>
      <c r="C110" s="81">
        <v>1.512</v>
      </c>
      <c r="D110" s="81">
        <v>3.0670000000000002</v>
      </c>
      <c r="E110" s="81">
        <v>4.5839999999999996</v>
      </c>
      <c r="F110" s="81">
        <v>6.4619999999999997</v>
      </c>
      <c r="G110" s="30"/>
      <c r="H110" s="81">
        <v>0</v>
      </c>
      <c r="I110" s="81">
        <v>3.101</v>
      </c>
      <c r="J110" s="81">
        <v>4.34</v>
      </c>
      <c r="K110" s="81">
        <v>5.82</v>
      </c>
      <c r="M110" s="81">
        <v>1.419</v>
      </c>
      <c r="N110" s="81">
        <v>4.298</v>
      </c>
      <c r="O110" s="81">
        <v>8.44</v>
      </c>
      <c r="P110" s="81">
        <v>18.149999999999999</v>
      </c>
      <c r="Q110" s="30"/>
      <c r="R110" s="81">
        <v>0.58699999999999997</v>
      </c>
      <c r="S110" s="81">
        <v>15.279</v>
      </c>
      <c r="T110" s="81">
        <v>19.486999999999998</v>
      </c>
      <c r="U110" s="81">
        <v>23.451000000000001</v>
      </c>
      <c r="W110" s="81">
        <v>7.6870000000000003</v>
      </c>
      <c r="X110" s="81">
        <v>10.875</v>
      </c>
      <c r="Y110" s="81">
        <v>18.084</v>
      </c>
      <c r="Z110" s="81">
        <v>21.47</v>
      </c>
      <c r="AA110" s="30"/>
      <c r="AB110" s="81">
        <v>6.5519999999999996</v>
      </c>
      <c r="AC110" s="81">
        <v>9.3460000000000001</v>
      </c>
      <c r="AD110" s="81">
        <v>15.599</v>
      </c>
      <c r="AE110" s="81">
        <v>18.634</v>
      </c>
      <c r="AG110" s="81">
        <v>0</v>
      </c>
      <c r="AH110" s="81">
        <v>0</v>
      </c>
      <c r="AI110" s="81">
        <v>13.555999999999999</v>
      </c>
      <c r="AJ110" s="81">
        <v>17.911999999999999</v>
      </c>
      <c r="AK110" s="30"/>
      <c r="AL110" s="81">
        <v>1.8939999999999999</v>
      </c>
      <c r="AM110" s="81">
        <v>3.782</v>
      </c>
      <c r="AN110" s="81">
        <v>8.6709999999999994</v>
      </c>
      <c r="AO110" s="82">
        <v>12.528</v>
      </c>
      <c r="AQ110" s="81">
        <v>2.883</v>
      </c>
      <c r="AR110" s="82">
        <v>6.69</v>
      </c>
      <c r="AS110" s="82">
        <v>10.204000000000001</v>
      </c>
      <c r="AT110" s="82">
        <v>14.811</v>
      </c>
      <c r="AU110" s="30"/>
      <c r="AV110" s="81">
        <v>4.0919999999999996</v>
      </c>
      <c r="AW110" s="81">
        <v>8.9019999999999992</v>
      </c>
      <c r="AX110" s="81">
        <v>13.132</v>
      </c>
      <c r="AY110" s="81">
        <v>18.539000000000001</v>
      </c>
      <c r="BA110" s="69">
        <v>5.4029999999999996</v>
      </c>
      <c r="BB110" s="69">
        <v>11.289</v>
      </c>
      <c r="BC110" s="69">
        <v>16.917999999999999</v>
      </c>
      <c r="BD110" s="69">
        <v>21.553999999999998</v>
      </c>
      <c r="BF110" s="69">
        <v>3.653</v>
      </c>
      <c r="BG110" s="69">
        <v>7.5540000000000003</v>
      </c>
      <c r="BH110" s="69">
        <v>9.5239999999999991</v>
      </c>
      <c r="BI110" s="69">
        <v>11.614000000000001</v>
      </c>
      <c r="BK110" s="69">
        <v>1.5429999999999999</v>
      </c>
      <c r="BL110" s="81">
        <v>3.8260000000000001</v>
      </c>
      <c r="BM110" s="69">
        <v>5.4829999999999997</v>
      </c>
      <c r="BN110" s="81">
        <v>14.254</v>
      </c>
    </row>
    <row r="111" spans="2:66" outlineLevel="1" x14ac:dyDescent="0.35">
      <c r="B111" s="134" t="s">
        <v>186</v>
      </c>
      <c r="C111" s="81">
        <v>0</v>
      </c>
      <c r="D111" s="81">
        <v>0</v>
      </c>
      <c r="E111" s="81">
        <v>0</v>
      </c>
      <c r="F111" s="81">
        <v>0</v>
      </c>
      <c r="G111" s="30"/>
      <c r="H111" s="81">
        <v>0</v>
      </c>
      <c r="I111" s="81">
        <v>0</v>
      </c>
      <c r="J111" s="81">
        <v>0</v>
      </c>
      <c r="K111" s="81">
        <v>0</v>
      </c>
      <c r="M111" s="81">
        <v>0</v>
      </c>
      <c r="N111" s="81">
        <v>0</v>
      </c>
      <c r="O111" s="81">
        <v>0</v>
      </c>
      <c r="P111" s="81">
        <v>0</v>
      </c>
      <c r="Q111" s="30"/>
      <c r="R111" s="81">
        <v>0</v>
      </c>
      <c r="S111" s="81">
        <v>0</v>
      </c>
      <c r="T111" s="81">
        <v>0</v>
      </c>
      <c r="U111" s="81">
        <v>0</v>
      </c>
      <c r="W111" s="81">
        <v>0</v>
      </c>
      <c r="X111" s="81">
        <v>0</v>
      </c>
      <c r="Y111" s="81">
        <v>0</v>
      </c>
      <c r="Z111" s="81">
        <v>0.33405000000000484</v>
      </c>
      <c r="AA111" s="30"/>
      <c r="AB111" s="81">
        <v>0</v>
      </c>
      <c r="AC111" s="81">
        <v>0</v>
      </c>
      <c r="AD111" s="81">
        <v>0</v>
      </c>
      <c r="AE111" s="81">
        <v>0.38899999999999579</v>
      </c>
      <c r="AG111" s="81">
        <v>0</v>
      </c>
      <c r="AH111" s="81">
        <v>0</v>
      </c>
      <c r="AI111" s="81">
        <v>0</v>
      </c>
      <c r="AJ111" s="81">
        <v>1.8426739999999917</v>
      </c>
      <c r="AK111" s="30"/>
      <c r="AL111" s="81">
        <v>0</v>
      </c>
      <c r="AM111" s="81">
        <v>0</v>
      </c>
      <c r="AN111" s="81">
        <v>0</v>
      </c>
      <c r="AO111" s="82">
        <v>1.4794024999999902</v>
      </c>
      <c r="AQ111" s="81">
        <v>0</v>
      </c>
      <c r="AR111" s="82">
        <v>0</v>
      </c>
      <c r="AS111" s="82">
        <v>0</v>
      </c>
      <c r="AT111" s="82">
        <v>0</v>
      </c>
      <c r="AU111" s="30"/>
      <c r="AV111" s="81">
        <v>0</v>
      </c>
      <c r="AW111" s="81">
        <v>0</v>
      </c>
      <c r="AX111" s="81">
        <v>0</v>
      </c>
      <c r="AY111" s="81">
        <v>0</v>
      </c>
      <c r="BA111" s="69">
        <v>0</v>
      </c>
      <c r="BB111" s="69">
        <v>0</v>
      </c>
      <c r="BC111" s="69">
        <v>0</v>
      </c>
      <c r="BD111" s="69">
        <v>0</v>
      </c>
      <c r="BF111" s="69">
        <v>0</v>
      </c>
      <c r="BG111" s="69">
        <v>0</v>
      </c>
      <c r="BH111" s="69">
        <v>0</v>
      </c>
      <c r="BI111" s="69">
        <v>0</v>
      </c>
      <c r="BK111" s="69">
        <v>0</v>
      </c>
      <c r="BL111" s="81">
        <v>0</v>
      </c>
      <c r="BM111" s="69">
        <v>0</v>
      </c>
      <c r="BN111" s="81">
        <v>0</v>
      </c>
    </row>
    <row r="112" spans="2:66" outlineLevel="1" x14ac:dyDescent="0.35">
      <c r="B112" s="130" t="s">
        <v>187</v>
      </c>
      <c r="C112" s="81">
        <v>-5.83</v>
      </c>
      <c r="D112" s="81">
        <v>-1.8140000000000001</v>
      </c>
      <c r="E112" s="81">
        <v>8.1440000000000001</v>
      </c>
      <c r="F112" s="81">
        <v>-10.315</v>
      </c>
      <c r="G112" s="30"/>
      <c r="H112" s="81">
        <v>2.4670000000000001</v>
      </c>
      <c r="I112" s="81">
        <v>-28.097000000000001</v>
      </c>
      <c r="J112" s="81">
        <v>-35.896000000000001</v>
      </c>
      <c r="K112" s="81">
        <v>-53.497</v>
      </c>
      <c r="M112" s="81">
        <v>58.747999999999998</v>
      </c>
      <c r="N112" s="81">
        <v>105.017</v>
      </c>
      <c r="O112" s="81">
        <v>144.96700000000001</v>
      </c>
      <c r="P112" s="81">
        <v>418.21</v>
      </c>
      <c r="Q112" s="30"/>
      <c r="R112" s="81">
        <v>69.052999999999997</v>
      </c>
      <c r="S112" s="81">
        <v>-29.097000000000001</v>
      </c>
      <c r="T112" s="81">
        <v>-93.236000000000004</v>
      </c>
      <c r="U112" s="81">
        <v>-139.27099999999999</v>
      </c>
      <c r="W112" s="81">
        <v>-9.8059999999999992</v>
      </c>
      <c r="X112" s="81">
        <v>-18.439</v>
      </c>
      <c r="Y112" s="81">
        <v>-54.186999999999998</v>
      </c>
      <c r="Z112" s="81">
        <v>-167.917</v>
      </c>
      <c r="AA112" s="30"/>
      <c r="AB112" s="81">
        <v>-3.5179999999999998</v>
      </c>
      <c r="AC112" s="81">
        <v>-58.405999999999999</v>
      </c>
      <c r="AD112" s="81">
        <v>-72.5</v>
      </c>
      <c r="AE112" s="81">
        <v>-193.93600000000001</v>
      </c>
      <c r="AG112" s="81">
        <v>15.082000000000001</v>
      </c>
      <c r="AH112" s="81">
        <v>-34.316000000000003</v>
      </c>
      <c r="AI112" s="81">
        <v>-53.811999999999998</v>
      </c>
      <c r="AJ112" s="81">
        <v>-178.143</v>
      </c>
      <c r="AK112" s="30"/>
      <c r="AL112" s="81">
        <v>137.405</v>
      </c>
      <c r="AM112" s="81">
        <v>119.973</v>
      </c>
      <c r="AN112" s="81">
        <v>123.80800000000001</v>
      </c>
      <c r="AO112" s="82">
        <v>-0.57099999999999995</v>
      </c>
      <c r="AQ112" s="81">
        <v>147.6</v>
      </c>
      <c r="AR112" s="82">
        <v>108.229</v>
      </c>
      <c r="AS112" s="82">
        <v>122.113</v>
      </c>
      <c r="AT112" s="82">
        <v>17.236999999999998</v>
      </c>
      <c r="AU112" s="30"/>
      <c r="AV112" s="81">
        <v>237.58099999999999</v>
      </c>
      <c r="AW112" s="81">
        <v>134.6</v>
      </c>
      <c r="AX112" s="81">
        <v>238.13800000000001</v>
      </c>
      <c r="AY112" s="81">
        <v>201.16200000000001</v>
      </c>
      <c r="BA112" s="69">
        <v>141.934</v>
      </c>
      <c r="BB112" s="69">
        <v>16.687999999999999</v>
      </c>
      <c r="BC112" s="69">
        <v>5.4569999999999999</v>
      </c>
      <c r="BD112" s="69">
        <v>-393.84899999999999</v>
      </c>
      <c r="BF112" s="69">
        <v>114.60899999999999</v>
      </c>
      <c r="BG112" s="69">
        <v>-90.644000000000005</v>
      </c>
      <c r="BH112" s="69">
        <v>-294.67399999999998</v>
      </c>
      <c r="BI112" s="69">
        <v>-359.87200000000001</v>
      </c>
      <c r="BK112" s="69">
        <v>19.809999999999999</v>
      </c>
      <c r="BL112" s="81">
        <v>82.634</v>
      </c>
      <c r="BM112" s="69">
        <v>54.48</v>
      </c>
      <c r="BN112" s="81">
        <v>20.928000000000001</v>
      </c>
    </row>
    <row r="113" spans="2:66" s="1" customFormat="1" x14ac:dyDescent="0.35">
      <c r="B113" s="127" t="s">
        <v>188</v>
      </c>
      <c r="C113" s="92">
        <v>-17.48</v>
      </c>
      <c r="D113" s="92">
        <v>-12.51</v>
      </c>
      <c r="E113" s="92">
        <v>-9.109</v>
      </c>
      <c r="F113" s="92">
        <v>3.1829999999999998</v>
      </c>
      <c r="G113" s="68"/>
      <c r="H113" s="92">
        <v>-1.7310000000000001</v>
      </c>
      <c r="I113" s="92">
        <v>3.339</v>
      </c>
      <c r="J113" s="92">
        <v>10.840999999999999</v>
      </c>
      <c r="K113" s="92">
        <v>22.882999999999999</v>
      </c>
      <c r="M113" s="92">
        <v>-12.907999999999999</v>
      </c>
      <c r="N113" s="92">
        <v>-3.73</v>
      </c>
      <c r="O113" s="92">
        <v>-4.0279999999999996</v>
      </c>
      <c r="P113" s="92">
        <v>36.399000000000001</v>
      </c>
      <c r="Q113" s="68"/>
      <c r="R113" s="92">
        <v>-42.646999999999998</v>
      </c>
      <c r="S113" s="92">
        <v>-41.533000000000001</v>
      </c>
      <c r="T113" s="92">
        <v>-6.2439999999999998</v>
      </c>
      <c r="U113" s="92">
        <v>107.651</v>
      </c>
      <c r="W113" s="92">
        <v>-120.773</v>
      </c>
      <c r="X113" s="92">
        <v>-78.790000000000006</v>
      </c>
      <c r="Y113" s="92">
        <v>-142.78100000000001</v>
      </c>
      <c r="Z113" s="92">
        <v>-101.011</v>
      </c>
      <c r="AA113" s="68"/>
      <c r="AB113" s="92">
        <v>-55.731999999999999</v>
      </c>
      <c r="AC113" s="92">
        <v>-0.438</v>
      </c>
      <c r="AD113" s="92">
        <v>-47.73</v>
      </c>
      <c r="AE113" s="92">
        <v>20.495000000000001</v>
      </c>
      <c r="AG113" s="92">
        <v>-35.052999999999997</v>
      </c>
      <c r="AH113" s="92">
        <v>26.614000000000001</v>
      </c>
      <c r="AI113" s="92">
        <v>-32.164999999999999</v>
      </c>
      <c r="AJ113" s="92">
        <v>42.427</v>
      </c>
      <c r="AK113" s="68"/>
      <c r="AL113" s="92">
        <v>-51.646999999999998</v>
      </c>
      <c r="AM113" s="92">
        <v>-25.338000000000001</v>
      </c>
      <c r="AN113" s="92">
        <v>-21.411999999999999</v>
      </c>
      <c r="AO113" s="83">
        <v>-10.038</v>
      </c>
      <c r="AQ113" s="92">
        <v>-43.923000000000002</v>
      </c>
      <c r="AR113" s="83">
        <v>-5.67</v>
      </c>
      <c r="AS113" s="83">
        <v>-32.207000000000001</v>
      </c>
      <c r="AT113" s="83">
        <v>34.173999999999999</v>
      </c>
      <c r="AU113" s="68"/>
      <c r="AV113" s="92">
        <v>-61.646999999999998</v>
      </c>
      <c r="AW113" s="92">
        <v>-27.82</v>
      </c>
      <c r="AX113" s="92">
        <v>-63.652000000000001</v>
      </c>
      <c r="AY113" s="92">
        <v>39.524000000000001</v>
      </c>
      <c r="BA113" s="98">
        <v>-77.808000000000007</v>
      </c>
      <c r="BB113" s="98">
        <v>-4.8440000000000003</v>
      </c>
      <c r="BC113" s="98">
        <v>42.143999999999998</v>
      </c>
      <c r="BD113" s="98">
        <v>142.97300000000001</v>
      </c>
      <c r="BF113" s="98">
        <v>-85.120999999999995</v>
      </c>
      <c r="BG113" s="98">
        <v>71.236000000000004</v>
      </c>
      <c r="BH113" s="98">
        <v>-109.017</v>
      </c>
      <c r="BI113" s="98">
        <v>149.37899999999999</v>
      </c>
      <c r="BK113" s="98">
        <v>-75.247</v>
      </c>
      <c r="BL113" s="92">
        <v>126.568</v>
      </c>
      <c r="BM113" s="98">
        <v>335.959</v>
      </c>
      <c r="BN113" s="98">
        <v>528.54200000000003</v>
      </c>
    </row>
    <row r="114" spans="2:66" s="1" customFormat="1" x14ac:dyDescent="0.35">
      <c r="B114" s="127" t="s">
        <v>189</v>
      </c>
      <c r="C114" s="92">
        <v>-17.48</v>
      </c>
      <c r="D114" s="92">
        <v>-12.51</v>
      </c>
      <c r="E114" s="92">
        <v>-9.109</v>
      </c>
      <c r="F114" s="92">
        <v>3.1829999999999998</v>
      </c>
      <c r="G114" s="68"/>
      <c r="H114" s="92">
        <v>-1.7310000000000001</v>
      </c>
      <c r="I114" s="92">
        <v>3.339</v>
      </c>
      <c r="J114" s="92">
        <v>10.840999999999999</v>
      </c>
      <c r="K114" s="92">
        <v>22.882999999999999</v>
      </c>
      <c r="M114" s="92">
        <v>-12.907999999999999</v>
      </c>
      <c r="N114" s="92">
        <v>-3.73</v>
      </c>
      <c r="O114" s="92">
        <v>-4.0279999999999996</v>
      </c>
      <c r="P114" s="92">
        <v>36.399000000000001</v>
      </c>
      <c r="Q114" s="68"/>
      <c r="R114" s="92">
        <v>-42.646999999999998</v>
      </c>
      <c r="S114" s="92">
        <v>-41.533000000000001</v>
      </c>
      <c r="T114" s="92">
        <v>-6.2439999999999998</v>
      </c>
      <c r="U114" s="92">
        <v>107.651</v>
      </c>
      <c r="W114" s="92">
        <v>-120.773</v>
      </c>
      <c r="X114" s="92">
        <v>-78.790000000000006</v>
      </c>
      <c r="Y114" s="92">
        <v>-142.78100000000001</v>
      </c>
      <c r="Z114" s="92">
        <v>-101.011</v>
      </c>
      <c r="AA114" s="68"/>
      <c r="AB114" s="92">
        <v>-55.731999999999999</v>
      </c>
      <c r="AC114" s="92">
        <v>-0.438</v>
      </c>
      <c r="AD114" s="92">
        <v>-47.73</v>
      </c>
      <c r="AE114" s="92">
        <v>20.495000000000001</v>
      </c>
      <c r="AG114" s="92">
        <v>-1.0389999999999999</v>
      </c>
      <c r="AH114" s="92">
        <v>26.614000000000001</v>
      </c>
      <c r="AI114" s="92">
        <v>-32.164999999999999</v>
      </c>
      <c r="AJ114" s="92">
        <v>42.427</v>
      </c>
      <c r="AK114" s="68"/>
      <c r="AL114" s="92">
        <v>-51.646999999999998</v>
      </c>
      <c r="AM114" s="92">
        <v>-25.338000000000001</v>
      </c>
      <c r="AN114" s="92">
        <v>-21.411999999999999</v>
      </c>
      <c r="AO114" s="83">
        <v>-10.038</v>
      </c>
      <c r="AQ114" s="92">
        <v>-43.924999999999997</v>
      </c>
      <c r="AR114" s="83">
        <v>-5.67</v>
      </c>
      <c r="AS114" s="83">
        <v>-32.207000000000001</v>
      </c>
      <c r="AT114" s="83">
        <v>34.173999999999999</v>
      </c>
      <c r="AU114" s="68"/>
      <c r="AV114" s="92">
        <v>-61.646999999999998</v>
      </c>
      <c r="AW114" s="92">
        <v>-27.82</v>
      </c>
      <c r="AX114" s="92">
        <v>-63.652000000000001</v>
      </c>
      <c r="AY114" s="92">
        <v>40.917999999999999</v>
      </c>
      <c r="BA114" s="98">
        <v>-79.102999999999994</v>
      </c>
      <c r="BB114" s="98">
        <v>-5.2469999999999999</v>
      </c>
      <c r="BC114" s="98">
        <v>41.448</v>
      </c>
      <c r="BD114" s="98">
        <v>141.30600000000001</v>
      </c>
      <c r="BF114" s="98">
        <v>-85.373000000000005</v>
      </c>
      <c r="BG114" s="98">
        <v>69.152000000000001</v>
      </c>
      <c r="BH114" s="98">
        <v>-109.348</v>
      </c>
      <c r="BI114" s="98">
        <v>149.03700000000001</v>
      </c>
      <c r="BK114" s="98">
        <v>-73.929000000000002</v>
      </c>
      <c r="BL114" s="92">
        <v>136.66800000000001</v>
      </c>
      <c r="BM114" s="98">
        <v>336.36500000000001</v>
      </c>
      <c r="BN114" s="98">
        <v>530.17899999999997</v>
      </c>
    </row>
    <row r="115" spans="2:66" x14ac:dyDescent="0.35">
      <c r="B115" s="139" t="s">
        <v>190</v>
      </c>
      <c r="C115" s="81">
        <v>0.13900000000000001</v>
      </c>
      <c r="D115" s="81">
        <v>-0.17499999999999999</v>
      </c>
      <c r="E115" s="81">
        <v>-0.83299999999999996</v>
      </c>
      <c r="F115" s="81">
        <v>-1.722</v>
      </c>
      <c r="G115" s="30"/>
      <c r="H115" s="81">
        <v>-0.33500000000000002</v>
      </c>
      <c r="I115" s="81">
        <v>-0.314</v>
      </c>
      <c r="J115" s="81">
        <v>-0.66800000000000004</v>
      </c>
      <c r="K115" s="81">
        <v>-2.044</v>
      </c>
      <c r="M115" s="81">
        <v>-0.63</v>
      </c>
      <c r="N115" s="81">
        <v>-1.77</v>
      </c>
      <c r="O115" s="81">
        <v>-1.115</v>
      </c>
      <c r="P115" s="81">
        <v>3.54</v>
      </c>
      <c r="Q115" s="30"/>
      <c r="R115" s="81">
        <v>-0.104</v>
      </c>
      <c r="S115" s="81">
        <v>1.405</v>
      </c>
      <c r="T115" s="81">
        <v>-1.3520000000000001</v>
      </c>
      <c r="U115" s="81">
        <v>-2.3679999999999999</v>
      </c>
      <c r="W115" s="81">
        <v>0.40300000000000002</v>
      </c>
      <c r="X115" s="81">
        <v>3.581</v>
      </c>
      <c r="Y115" s="81">
        <v>0.872</v>
      </c>
      <c r="Z115" s="81">
        <v>0.52800000000000002</v>
      </c>
      <c r="AA115" s="30"/>
      <c r="AB115" s="81">
        <v>0.65100000000000002</v>
      </c>
      <c r="AC115" s="81">
        <v>0.31900000000000001</v>
      </c>
      <c r="AD115" s="81">
        <v>2.004</v>
      </c>
      <c r="AE115" s="81">
        <v>2.6909999999999998</v>
      </c>
      <c r="AG115" s="81">
        <v>116.96599999999999</v>
      </c>
      <c r="AH115" s="81">
        <v>-0.92600000000000005</v>
      </c>
      <c r="AI115" s="81">
        <v>-1.8129999999999999</v>
      </c>
      <c r="AJ115" s="81">
        <v>-2.339</v>
      </c>
      <c r="AK115" s="30"/>
      <c r="AL115" s="81">
        <v>1.0229999999999999</v>
      </c>
      <c r="AM115" s="81">
        <v>1.1200000000000001</v>
      </c>
      <c r="AN115" s="81">
        <v>-2.089</v>
      </c>
      <c r="AO115" s="82">
        <v>-3.7040000000000002</v>
      </c>
      <c r="AQ115" s="81">
        <v>-3.5920000000000001</v>
      </c>
      <c r="AR115" s="82">
        <v>0.66</v>
      </c>
      <c r="AS115" s="82">
        <v>-3.74</v>
      </c>
      <c r="AT115" s="82">
        <v>-13.037000000000001</v>
      </c>
      <c r="AU115" s="30"/>
      <c r="AV115" s="81">
        <v>-6.9349999999999996</v>
      </c>
      <c r="AW115" s="81">
        <v>-1.954</v>
      </c>
      <c r="AX115" s="81">
        <v>-4.7859999999999996</v>
      </c>
      <c r="AY115" s="81">
        <v>-4.9340000000000002</v>
      </c>
      <c r="BA115" s="69">
        <v>-1.2949999999999999</v>
      </c>
      <c r="BB115" s="69">
        <v>-0.40300000000000002</v>
      </c>
      <c r="BC115" s="69">
        <v>-0.69599999999999995</v>
      </c>
      <c r="BD115" s="69">
        <v>-1.667</v>
      </c>
      <c r="BF115" s="69">
        <v>-0.252</v>
      </c>
      <c r="BG115" s="69">
        <v>-2.0840000000000001</v>
      </c>
      <c r="BH115" s="69">
        <v>-0.33100000000000002</v>
      </c>
      <c r="BI115" s="69">
        <v>-0.34200000000000003</v>
      </c>
      <c r="BK115" s="69">
        <v>1.3180000000000001</v>
      </c>
      <c r="BL115" s="81">
        <v>10.1</v>
      </c>
      <c r="BM115" s="69">
        <v>0.40600000000000003</v>
      </c>
      <c r="BN115" s="69">
        <v>1.637</v>
      </c>
    </row>
    <row r="116" spans="2:66" s="1" customFormat="1" x14ac:dyDescent="0.35">
      <c r="B116" s="127" t="s">
        <v>191</v>
      </c>
      <c r="C116" s="92">
        <v>27.366</v>
      </c>
      <c r="D116" s="92">
        <v>27.366</v>
      </c>
      <c r="E116" s="92">
        <v>27.366</v>
      </c>
      <c r="F116" s="92">
        <v>27.366</v>
      </c>
      <c r="G116" s="68"/>
      <c r="H116" s="92">
        <v>30.548999999999999</v>
      </c>
      <c r="I116" s="92">
        <v>30.548999999999999</v>
      </c>
      <c r="J116" s="92">
        <v>30.548999999999999</v>
      </c>
      <c r="K116" s="92">
        <v>30.548999999999999</v>
      </c>
      <c r="M116" s="92">
        <v>53.432000000000002</v>
      </c>
      <c r="N116" s="92">
        <v>53.432000000000002</v>
      </c>
      <c r="O116" s="92">
        <v>53.432000000000002</v>
      </c>
      <c r="P116" s="92">
        <v>53.432000000000002</v>
      </c>
      <c r="Q116" s="68"/>
      <c r="R116" s="92">
        <v>89.831000000000003</v>
      </c>
      <c r="S116" s="92">
        <v>89.831000000000003</v>
      </c>
      <c r="T116" s="92">
        <v>89.831000000000003</v>
      </c>
      <c r="U116" s="92">
        <v>89.831000000000003</v>
      </c>
      <c r="W116" s="92">
        <v>197.482</v>
      </c>
      <c r="X116" s="92">
        <v>197.482</v>
      </c>
      <c r="Y116" s="92">
        <v>197.482</v>
      </c>
      <c r="Z116" s="92">
        <v>197.482</v>
      </c>
      <c r="AA116" s="68"/>
      <c r="AB116" s="92">
        <v>96.471000000000004</v>
      </c>
      <c r="AC116" s="92">
        <v>96.47</v>
      </c>
      <c r="AD116" s="92">
        <v>96.47</v>
      </c>
      <c r="AE116" s="92">
        <v>96.471000000000004</v>
      </c>
      <c r="AG116" s="92">
        <v>81.912999999999997</v>
      </c>
      <c r="AH116" s="92">
        <v>116.96599999999999</v>
      </c>
      <c r="AI116" s="92">
        <v>116.96599999999999</v>
      </c>
      <c r="AJ116" s="92">
        <v>116.96599999999999</v>
      </c>
      <c r="AK116" s="68"/>
      <c r="AL116" s="92">
        <v>159.393</v>
      </c>
      <c r="AM116" s="92">
        <v>159.393</v>
      </c>
      <c r="AN116" s="92">
        <v>159.393</v>
      </c>
      <c r="AO116" s="83">
        <v>159.393</v>
      </c>
      <c r="AQ116" s="92">
        <v>149.35499999999999</v>
      </c>
      <c r="AR116" s="83">
        <v>149.35499999999999</v>
      </c>
      <c r="AS116" s="83">
        <v>149.35499999999999</v>
      </c>
      <c r="AT116" s="83">
        <v>149.35499999999999</v>
      </c>
      <c r="AU116" s="68"/>
      <c r="AV116" s="92">
        <v>183.529</v>
      </c>
      <c r="AW116" s="92">
        <v>183.529</v>
      </c>
      <c r="AX116" s="92">
        <v>183.529</v>
      </c>
      <c r="AY116" s="92">
        <v>183.529</v>
      </c>
      <c r="BA116" s="98">
        <v>223.053</v>
      </c>
      <c r="BB116" s="98">
        <v>223.053</v>
      </c>
      <c r="BC116" s="98">
        <v>223.053</v>
      </c>
      <c r="BD116" s="98">
        <v>223.053</v>
      </c>
      <c r="BF116" s="98">
        <v>366.02600000000001</v>
      </c>
      <c r="BG116" s="98">
        <v>366.02600000000001</v>
      </c>
      <c r="BH116" s="98">
        <v>366.02600000000001</v>
      </c>
      <c r="BI116" s="98">
        <v>366.02600000000001</v>
      </c>
      <c r="BK116" s="98">
        <v>515.40499999999997</v>
      </c>
      <c r="BL116" s="92">
        <v>515.40499999999997</v>
      </c>
      <c r="BM116" s="98">
        <v>515.40499999999997</v>
      </c>
      <c r="BN116" s="98">
        <v>515.40499999999997</v>
      </c>
    </row>
    <row r="117" spans="2:66" s="1" customFormat="1" x14ac:dyDescent="0.35">
      <c r="B117" s="127" t="s">
        <v>192</v>
      </c>
      <c r="C117" s="92">
        <v>9.8859999999999992</v>
      </c>
      <c r="D117" s="92">
        <v>14.856</v>
      </c>
      <c r="E117" s="92">
        <v>18.257000000000001</v>
      </c>
      <c r="F117" s="92">
        <v>30.548999999999999</v>
      </c>
      <c r="G117" s="68"/>
      <c r="H117" s="92">
        <v>28.818000000000001</v>
      </c>
      <c r="I117" s="92">
        <v>33.887999999999998</v>
      </c>
      <c r="J117" s="92">
        <v>41.39</v>
      </c>
      <c r="K117" s="92">
        <v>53.432000000000002</v>
      </c>
      <c r="M117" s="92">
        <v>40.524000000000001</v>
      </c>
      <c r="N117" s="92">
        <v>49.701999999999998</v>
      </c>
      <c r="O117" s="92">
        <v>49.404000000000003</v>
      </c>
      <c r="P117" s="92">
        <v>89.831000000000003</v>
      </c>
      <c r="Q117" s="68"/>
      <c r="R117" s="92">
        <v>47.183999999999997</v>
      </c>
      <c r="S117" s="92">
        <v>48.298000000000002</v>
      </c>
      <c r="T117" s="92">
        <v>83.587000000000003</v>
      </c>
      <c r="U117" s="92">
        <v>197.482</v>
      </c>
      <c r="W117" s="92">
        <v>76.709000000000003</v>
      </c>
      <c r="X117" s="92">
        <v>118.69199999999999</v>
      </c>
      <c r="Y117" s="92">
        <v>54.701000000000001</v>
      </c>
      <c r="Z117" s="92">
        <v>96.471000000000004</v>
      </c>
      <c r="AA117" s="68"/>
      <c r="AB117" s="92">
        <v>40.738999999999997</v>
      </c>
      <c r="AC117" s="92">
        <v>96.031999999999996</v>
      </c>
      <c r="AD117" s="92">
        <v>48.74</v>
      </c>
      <c r="AE117" s="92">
        <v>116.96599999999999</v>
      </c>
      <c r="AG117" s="92">
        <v>0.29699999999999999</v>
      </c>
      <c r="AH117" s="92">
        <v>143.58000000000001</v>
      </c>
      <c r="AI117" s="92">
        <v>84.801000000000002</v>
      </c>
      <c r="AJ117" s="92">
        <v>159.393</v>
      </c>
      <c r="AK117" s="68"/>
      <c r="AL117" s="92">
        <v>107.746</v>
      </c>
      <c r="AM117" s="92">
        <v>134.05500000000001</v>
      </c>
      <c r="AN117" s="92">
        <v>137.98099999999999</v>
      </c>
      <c r="AO117" s="83">
        <v>149.35499999999999</v>
      </c>
      <c r="AQ117" s="92">
        <v>105.43</v>
      </c>
      <c r="AR117" s="83">
        <v>143.685</v>
      </c>
      <c r="AS117" s="83">
        <v>117.148</v>
      </c>
      <c r="AT117" s="83">
        <v>183.529</v>
      </c>
      <c r="AU117" s="68"/>
      <c r="AV117" s="92">
        <v>121.88200000000001</v>
      </c>
      <c r="AW117" s="92">
        <v>155.709</v>
      </c>
      <c r="AX117" s="92">
        <v>119.877</v>
      </c>
      <c r="AY117" s="92">
        <v>223.053</v>
      </c>
      <c r="BA117" s="98">
        <v>145.245</v>
      </c>
      <c r="BB117" s="98">
        <v>218.209</v>
      </c>
      <c r="BC117" s="98">
        <v>265.197</v>
      </c>
      <c r="BD117" s="98">
        <v>366.02600000000001</v>
      </c>
      <c r="BF117" s="98">
        <v>280.90499999999997</v>
      </c>
      <c r="BG117" s="98">
        <v>437.262</v>
      </c>
      <c r="BH117" s="98">
        <v>257.00900000000001</v>
      </c>
      <c r="BI117" s="98">
        <v>515.40499999999997</v>
      </c>
      <c r="BK117" s="98">
        <v>440.15800000000002</v>
      </c>
      <c r="BL117" s="92">
        <v>641.97299999999996</v>
      </c>
      <c r="BM117" s="98">
        <v>851.36400000000003</v>
      </c>
      <c r="BN117" s="98">
        <v>1043.9469999999999</v>
      </c>
    </row>
    <row r="118" spans="2:66" x14ac:dyDescent="0.35">
      <c r="B118" s="139"/>
      <c r="C118" s="81"/>
      <c r="D118" s="81"/>
      <c r="E118" s="81"/>
      <c r="F118" s="81"/>
      <c r="G118" s="30"/>
      <c r="H118" s="81"/>
      <c r="I118" s="81"/>
      <c r="J118" s="81"/>
      <c r="K118" s="81"/>
      <c r="M118" s="81"/>
      <c r="N118" s="81"/>
      <c r="O118" s="81"/>
      <c r="P118" s="81"/>
      <c r="Q118" s="30"/>
      <c r="R118" s="81"/>
      <c r="S118" s="81"/>
      <c r="T118" s="81"/>
      <c r="U118" s="81"/>
      <c r="W118" s="81"/>
      <c r="X118" s="81"/>
      <c r="Y118" s="81"/>
      <c r="Z118" s="81"/>
      <c r="AA118" s="30"/>
      <c r="AB118" s="81"/>
      <c r="AC118" s="81"/>
      <c r="AD118" s="81"/>
      <c r="AE118" s="81"/>
      <c r="AG118" s="81"/>
      <c r="AH118" s="81"/>
      <c r="AI118" s="81"/>
      <c r="AJ118" s="81"/>
      <c r="AK118" s="30"/>
      <c r="AL118" s="81"/>
      <c r="AM118" s="81"/>
      <c r="AN118" s="81"/>
      <c r="AO118" s="82"/>
      <c r="AQ118" s="81"/>
      <c r="AR118" s="82"/>
      <c r="AS118" s="82"/>
      <c r="AT118" s="82"/>
      <c r="AU118" s="30"/>
      <c r="AV118" s="81"/>
      <c r="AW118" s="81"/>
      <c r="AX118" s="81"/>
      <c r="AY118" s="81"/>
      <c r="BA118" s="69"/>
      <c r="BB118" s="69"/>
      <c r="BC118" s="69"/>
      <c r="BD118" s="69"/>
      <c r="BF118" s="69">
        <v>0</v>
      </c>
      <c r="BG118" s="69"/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A1:O305"/>
  <sheetViews>
    <sheetView showGridLines="0" zoomScaleNormal="100" workbookViewId="0">
      <pane xSplit="2" ySplit="2" topLeftCell="C3" activePane="bottomRight" state="frozen"/>
      <selection activeCell="A55" sqref="A55"/>
      <selection pane="topRight" activeCell="A55" sqref="A55"/>
      <selection pane="bottomLeft" activeCell="A55" sqref="A55"/>
      <selection pane="bottomRight" activeCell="D22" sqref="D22"/>
    </sheetView>
  </sheetViews>
  <sheetFormatPr defaultColWidth="8.81640625" defaultRowHeight="14.5" outlineLevelRow="2" x14ac:dyDescent="0.35"/>
  <cols>
    <col min="1" max="1" width="3.1796875" style="2" customWidth="1"/>
    <col min="2" max="2" width="21.54296875" style="2" customWidth="1"/>
    <col min="3" max="10" width="8.81640625" style="2"/>
    <col min="11" max="12" width="9.1796875" style="2" bestFit="1" customWidth="1"/>
    <col min="13" max="16384" width="8.81640625" style="2"/>
  </cols>
  <sheetData>
    <row r="1" spans="2:15" x14ac:dyDescent="0.35">
      <c r="B1" s="34" t="s">
        <v>205</v>
      </c>
    </row>
    <row r="2" spans="2:15" x14ac:dyDescent="0.35">
      <c r="C2" s="3">
        <v>2006</v>
      </c>
      <c r="D2" s="3">
        <f>C2+1</f>
        <v>2007</v>
      </c>
      <c r="E2" s="3">
        <f t="shared" ref="E2:L2" si="0">D2+1</f>
        <v>2008</v>
      </c>
      <c r="F2" s="3">
        <f t="shared" si="0"/>
        <v>2009</v>
      </c>
      <c r="G2" s="3">
        <f t="shared" si="0"/>
        <v>2010</v>
      </c>
      <c r="H2" s="3">
        <f t="shared" si="0"/>
        <v>2011</v>
      </c>
      <c r="I2" s="3">
        <f t="shared" si="0"/>
        <v>2012</v>
      </c>
      <c r="J2" s="3">
        <f t="shared" si="0"/>
        <v>2013</v>
      </c>
      <c r="K2" s="3">
        <f t="shared" si="0"/>
        <v>2014</v>
      </c>
      <c r="L2" s="3">
        <f t="shared" si="0"/>
        <v>2015</v>
      </c>
      <c r="M2" s="3">
        <v>2016</v>
      </c>
      <c r="N2" s="161">
        <v>2017</v>
      </c>
      <c r="O2" s="161">
        <v>2018</v>
      </c>
    </row>
    <row r="3" spans="2:15" x14ac:dyDescent="0.35">
      <c r="B3" s="4" t="s">
        <v>0</v>
      </c>
      <c r="C3" s="5">
        <f t="shared" ref="C3:L3" si="1">C4+C9+C13+C18+C24+C27</f>
        <v>118009</v>
      </c>
      <c r="D3" s="5">
        <f t="shared" si="1"/>
        <v>142507</v>
      </c>
      <c r="E3" s="5">
        <f t="shared" si="1"/>
        <v>224211</v>
      </c>
      <c r="F3" s="5">
        <f t="shared" si="1"/>
        <v>287818</v>
      </c>
      <c r="G3" s="5">
        <f t="shared" si="1"/>
        <v>321818.00000000006</v>
      </c>
      <c r="H3" s="5">
        <f t="shared" si="1"/>
        <v>343537</v>
      </c>
      <c r="I3" s="5">
        <f t="shared" si="1"/>
        <v>434049.97000000003</v>
      </c>
      <c r="J3" s="5">
        <f t="shared" si="1"/>
        <v>588561.96</v>
      </c>
      <c r="K3" s="5">
        <f t="shared" si="1"/>
        <v>722509.97000000009</v>
      </c>
      <c r="L3" s="5">
        <f t="shared" si="1"/>
        <v>843473.00000000012</v>
      </c>
      <c r="M3" s="5">
        <v>920724</v>
      </c>
      <c r="N3" s="162">
        <v>1000611</v>
      </c>
      <c r="O3" s="162">
        <v>1091320</v>
      </c>
    </row>
    <row r="4" spans="2:15" outlineLevel="1" x14ac:dyDescent="0.35">
      <c r="B4" s="3" t="s">
        <v>1</v>
      </c>
      <c r="C4" s="6">
        <f t="shared" ref="C4:M4" si="2">C5+C6+C7+C8</f>
        <v>88695</v>
      </c>
      <c r="D4" s="6">
        <f t="shared" si="2"/>
        <v>105080.00000000001</v>
      </c>
      <c r="E4" s="6">
        <f t="shared" si="2"/>
        <v>170086</v>
      </c>
      <c r="F4" s="6">
        <f t="shared" si="2"/>
        <v>221279.00000000003</v>
      </c>
      <c r="G4" s="6">
        <f t="shared" si="2"/>
        <v>245821.00000000006</v>
      </c>
      <c r="H4" s="6">
        <f t="shared" si="2"/>
        <v>258549</v>
      </c>
      <c r="I4" s="6">
        <f t="shared" si="2"/>
        <v>309051.97000000003</v>
      </c>
      <c r="J4" s="6">
        <f t="shared" si="2"/>
        <v>408791.95999999996</v>
      </c>
      <c r="K4" s="6">
        <f t="shared" si="2"/>
        <v>475485.97000000009</v>
      </c>
      <c r="L4" s="6">
        <f t="shared" si="2"/>
        <v>544716.00000000012</v>
      </c>
      <c r="M4" s="6">
        <f t="shared" si="2"/>
        <v>580550</v>
      </c>
      <c r="N4" s="6">
        <v>602107</v>
      </c>
      <c r="O4" s="6">
        <v>635406</v>
      </c>
    </row>
    <row r="5" spans="2:15" outlineLevel="2" x14ac:dyDescent="0.35">
      <c r="B5" s="2" t="s">
        <v>2</v>
      </c>
      <c r="C5" s="7">
        <v>74944</v>
      </c>
      <c r="D5" s="7">
        <v>90050.000000000015</v>
      </c>
      <c r="E5" s="7">
        <v>144376</v>
      </c>
      <c r="F5" s="7">
        <v>195651.00000000003</v>
      </c>
      <c r="G5" s="7">
        <v>221795.00000000006</v>
      </c>
      <c r="H5" s="7">
        <v>236789</v>
      </c>
      <c r="I5" s="7">
        <v>279403.97000000003</v>
      </c>
      <c r="J5" s="7">
        <v>365516.95999999996</v>
      </c>
      <c r="K5" s="7">
        <v>413562.97000000009</v>
      </c>
      <c r="L5" s="7">
        <v>465049.00000000006</v>
      </c>
      <c r="M5" s="7">
        <v>496576.00000000006</v>
      </c>
      <c r="N5" s="7">
        <v>514002.99999999994</v>
      </c>
      <c r="O5" s="7">
        <v>529497</v>
      </c>
    </row>
    <row r="6" spans="2:15" outlineLevel="2" x14ac:dyDescent="0.35">
      <c r="B6" s="2" t="s">
        <v>3</v>
      </c>
      <c r="C6" s="7">
        <v>10461</v>
      </c>
      <c r="D6" s="7">
        <v>11740</v>
      </c>
      <c r="E6" s="7">
        <v>18780.000000000004</v>
      </c>
      <c r="F6" s="7">
        <v>18830</v>
      </c>
      <c r="G6" s="7">
        <v>17271</v>
      </c>
      <c r="H6" s="7">
        <v>15152.000000000002</v>
      </c>
      <c r="I6" s="7">
        <v>21492</v>
      </c>
      <c r="J6" s="7">
        <v>32696.999999999996</v>
      </c>
      <c r="K6" s="7">
        <v>36853.999999999993</v>
      </c>
      <c r="L6" s="7">
        <v>42741</v>
      </c>
      <c r="M6" s="7">
        <v>42741</v>
      </c>
      <c r="N6" s="7">
        <v>44314</v>
      </c>
      <c r="O6" s="7">
        <v>48187</v>
      </c>
    </row>
    <row r="7" spans="2:15" outlineLevel="2" x14ac:dyDescent="0.35">
      <c r="B7" s="2" t="s">
        <v>4</v>
      </c>
      <c r="C7" s="7">
        <v>0</v>
      </c>
      <c r="D7" s="7">
        <v>0</v>
      </c>
      <c r="E7" s="7">
        <v>2230</v>
      </c>
      <c r="F7" s="7">
        <v>2125</v>
      </c>
      <c r="G7" s="7">
        <v>2389</v>
      </c>
      <c r="H7" s="7">
        <v>2242</v>
      </c>
      <c r="I7" s="7">
        <v>2705</v>
      </c>
      <c r="J7" s="7">
        <v>3647.0000000000005</v>
      </c>
      <c r="K7" s="7">
        <v>18137.999999999996</v>
      </c>
      <c r="L7" s="7">
        <v>24595.000000000004</v>
      </c>
      <c r="M7" s="7">
        <v>27572.000000000004</v>
      </c>
      <c r="N7" s="7">
        <v>26721.999999999996</v>
      </c>
      <c r="O7" s="7">
        <v>33162</v>
      </c>
    </row>
    <row r="8" spans="2:15" outlineLevel="2" x14ac:dyDescent="0.35">
      <c r="B8" s="2" t="s">
        <v>5</v>
      </c>
      <c r="C8" s="7">
        <v>3290</v>
      </c>
      <c r="D8" s="7">
        <v>3290</v>
      </c>
      <c r="E8" s="7">
        <v>4700</v>
      </c>
      <c r="F8" s="7">
        <v>4673</v>
      </c>
      <c r="G8" s="7">
        <v>4366</v>
      </c>
      <c r="H8" s="7">
        <v>4366</v>
      </c>
      <c r="I8" s="7">
        <v>5451</v>
      </c>
      <c r="J8" s="7">
        <v>6931</v>
      </c>
      <c r="K8" s="7">
        <v>6931</v>
      </c>
      <c r="L8" s="7">
        <v>12330.999999999998</v>
      </c>
      <c r="M8" s="7">
        <v>13660.999999999998</v>
      </c>
      <c r="N8" s="7">
        <v>17067.999999999996</v>
      </c>
      <c r="O8" s="7">
        <v>24560.000000000004</v>
      </c>
    </row>
    <row r="9" spans="2:15" outlineLevel="1" x14ac:dyDescent="0.35">
      <c r="B9" s="3" t="s">
        <v>6</v>
      </c>
      <c r="C9" s="6">
        <f t="shared" ref="C9:K9" si="3">C10+C11+C12</f>
        <v>12777</v>
      </c>
      <c r="D9" s="6">
        <f t="shared" si="3"/>
        <v>15077</v>
      </c>
      <c r="E9" s="6">
        <f t="shared" si="3"/>
        <v>17892</v>
      </c>
      <c r="F9" s="6">
        <f t="shared" si="3"/>
        <v>21434</v>
      </c>
      <c r="G9" s="6">
        <f t="shared" si="3"/>
        <v>21618</v>
      </c>
      <c r="H9" s="6">
        <f t="shared" si="3"/>
        <v>24135</v>
      </c>
      <c r="I9" s="6">
        <f t="shared" si="3"/>
        <v>24265</v>
      </c>
      <c r="J9" s="6">
        <f t="shared" si="3"/>
        <v>27164</v>
      </c>
      <c r="K9" s="6">
        <f t="shared" si="3"/>
        <v>36445</v>
      </c>
      <c r="L9" s="6">
        <f>L10+L11+L12</f>
        <v>38165</v>
      </c>
      <c r="M9" s="6">
        <f>M10+M11+M12</f>
        <v>39541</v>
      </c>
      <c r="N9" s="6">
        <v>43009</v>
      </c>
      <c r="O9" s="6">
        <v>43465</v>
      </c>
    </row>
    <row r="10" spans="2:15" outlineLevel="2" x14ac:dyDescent="0.35">
      <c r="B10" s="2" t="s">
        <v>7</v>
      </c>
      <c r="C10" s="7">
        <v>5118</v>
      </c>
      <c r="D10" s="7">
        <v>6718.9999999999991</v>
      </c>
      <c r="E10" s="7">
        <v>8442</v>
      </c>
      <c r="F10" s="7">
        <v>10131</v>
      </c>
      <c r="G10" s="7">
        <v>10231</v>
      </c>
      <c r="H10" s="7">
        <v>10389.000000000002</v>
      </c>
      <c r="I10" s="7">
        <v>10397</v>
      </c>
      <c r="J10" s="7">
        <v>10618</v>
      </c>
      <c r="K10" s="7">
        <v>11874.000000000002</v>
      </c>
      <c r="L10" s="7">
        <v>13594.000000000002</v>
      </c>
      <c r="M10" s="7">
        <v>14970</v>
      </c>
      <c r="N10" s="7">
        <v>14970</v>
      </c>
      <c r="O10" s="7">
        <v>12512.999999999998</v>
      </c>
    </row>
    <row r="11" spans="2:15" outlineLevel="2" x14ac:dyDescent="0.35">
      <c r="B11" s="2" t="s">
        <v>8</v>
      </c>
      <c r="C11" s="7">
        <v>4078.9999999999995</v>
      </c>
      <c r="D11" s="7">
        <v>4077</v>
      </c>
      <c r="E11" s="7">
        <v>4000</v>
      </c>
      <c r="F11" s="7">
        <v>4564</v>
      </c>
      <c r="G11" s="7">
        <v>4557</v>
      </c>
      <c r="H11" s="7">
        <v>6229</v>
      </c>
      <c r="I11" s="7">
        <v>5949</v>
      </c>
      <c r="J11" s="7">
        <v>7347</v>
      </c>
      <c r="K11" s="7">
        <v>10661</v>
      </c>
      <c r="L11" s="7">
        <v>10661</v>
      </c>
      <c r="M11" s="7">
        <v>10661</v>
      </c>
      <c r="N11" s="7">
        <v>10661</v>
      </c>
      <c r="O11" s="7">
        <v>10661</v>
      </c>
    </row>
    <row r="12" spans="2:15" outlineLevel="2" x14ac:dyDescent="0.35">
      <c r="B12" s="2" t="s">
        <v>9</v>
      </c>
      <c r="C12" s="7">
        <v>3580</v>
      </c>
      <c r="D12" s="7">
        <v>4281</v>
      </c>
      <c r="E12" s="7">
        <v>5450</v>
      </c>
      <c r="F12" s="7">
        <v>6739</v>
      </c>
      <c r="G12" s="7">
        <v>6830</v>
      </c>
      <c r="H12" s="7">
        <v>7516.9999999999991</v>
      </c>
      <c r="I12" s="7">
        <v>7919</v>
      </c>
      <c r="J12" s="7">
        <v>9198.9999999999982</v>
      </c>
      <c r="K12" s="7">
        <v>13910</v>
      </c>
      <c r="L12" s="7">
        <v>13910</v>
      </c>
      <c r="M12" s="7">
        <v>13910</v>
      </c>
      <c r="N12" s="7">
        <v>17378</v>
      </c>
      <c r="O12" s="7">
        <v>20290.999999999996</v>
      </c>
    </row>
    <row r="13" spans="2:15" outlineLevel="1" x14ac:dyDescent="0.35">
      <c r="B13" s="3" t="s">
        <v>14</v>
      </c>
      <c r="C13" s="6">
        <f t="shared" ref="C13:K13" si="4">C14+C15</f>
        <v>16537</v>
      </c>
      <c r="D13" s="6">
        <f t="shared" si="4"/>
        <v>22350</v>
      </c>
      <c r="E13" s="6">
        <f t="shared" si="4"/>
        <v>31594</v>
      </c>
      <c r="F13" s="6">
        <f t="shared" si="4"/>
        <v>37695</v>
      </c>
      <c r="G13" s="6">
        <f t="shared" si="4"/>
        <v>43027.000000000007</v>
      </c>
      <c r="H13" s="6">
        <f t="shared" si="4"/>
        <v>50674</v>
      </c>
      <c r="I13" s="6">
        <f t="shared" si="4"/>
        <v>93738.999999999985</v>
      </c>
      <c r="J13" s="6">
        <f t="shared" si="4"/>
        <v>142357.99999999997</v>
      </c>
      <c r="K13" s="6">
        <f t="shared" si="4"/>
        <v>180349</v>
      </c>
      <c r="L13" s="6">
        <f>L14+L15</f>
        <v>193940</v>
      </c>
      <c r="M13" s="6">
        <f>M14+M15</f>
        <v>207008</v>
      </c>
      <c r="N13" s="163">
        <v>247271</v>
      </c>
      <c r="O13" s="163">
        <v>275365</v>
      </c>
    </row>
    <row r="14" spans="2:15" outlineLevel="2" x14ac:dyDescent="0.35">
      <c r="B14" s="2" t="s">
        <v>15</v>
      </c>
      <c r="C14" s="7">
        <v>13336</v>
      </c>
      <c r="D14" s="7">
        <v>19700</v>
      </c>
      <c r="E14" s="7">
        <v>27694</v>
      </c>
      <c r="F14" s="7">
        <v>31918.999999999996</v>
      </c>
      <c r="G14" s="7">
        <v>34050.000000000007</v>
      </c>
      <c r="H14" s="7">
        <v>41947</v>
      </c>
      <c r="I14" s="7">
        <v>76402.999999999985</v>
      </c>
      <c r="J14" s="7">
        <v>116737.99999999999</v>
      </c>
      <c r="K14" s="7">
        <v>146012</v>
      </c>
      <c r="L14" s="7">
        <v>157897</v>
      </c>
      <c r="M14" s="7">
        <v>170009</v>
      </c>
      <c r="N14" s="7">
        <v>194426</v>
      </c>
      <c r="O14" s="7">
        <v>205892</v>
      </c>
    </row>
    <row r="15" spans="2:15" outlineLevel="2" x14ac:dyDescent="0.35">
      <c r="B15" s="2" t="s">
        <v>16</v>
      </c>
      <c r="C15" s="7">
        <v>3201</v>
      </c>
      <c r="D15" s="7">
        <v>2650.0000000000005</v>
      </c>
      <c r="E15" s="7">
        <v>3900.0000000000005</v>
      </c>
      <c r="F15" s="7">
        <v>5776</v>
      </c>
      <c r="G15" s="7">
        <v>8977</v>
      </c>
      <c r="H15" s="7">
        <v>8727</v>
      </c>
      <c r="I15" s="7">
        <v>17336.000000000004</v>
      </c>
      <c r="J15" s="7">
        <v>25619.999999999996</v>
      </c>
      <c r="K15" s="7">
        <v>34337</v>
      </c>
      <c r="L15" s="7">
        <v>36043</v>
      </c>
      <c r="M15" s="7">
        <v>36999</v>
      </c>
      <c r="N15" s="7">
        <v>49288.999999999993</v>
      </c>
      <c r="O15" s="7">
        <v>56283.999999999993</v>
      </c>
    </row>
    <row r="16" spans="2:15" outlineLevel="2" x14ac:dyDescent="0.35">
      <c r="B16" s="52" t="s">
        <v>260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3555.9999999999995</v>
      </c>
      <c r="O16" s="7">
        <v>5515</v>
      </c>
    </row>
    <row r="17" spans="2:15" outlineLevel="2" x14ac:dyDescent="0.35">
      <c r="B17" s="52" t="s">
        <v>285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7">
        <v>0</v>
      </c>
      <c r="N17" s="2">
        <v>0</v>
      </c>
      <c r="O17" s="7">
        <v>7674</v>
      </c>
    </row>
    <row r="18" spans="2:15" outlineLevel="1" x14ac:dyDescent="0.35">
      <c r="B18" s="3" t="s">
        <v>10</v>
      </c>
      <c r="C18" s="6">
        <f t="shared" ref="C18:K18" si="5">C19+C21+C20</f>
        <v>0</v>
      </c>
      <c r="D18" s="6">
        <f t="shared" si="5"/>
        <v>0</v>
      </c>
      <c r="E18" s="6">
        <f t="shared" si="5"/>
        <v>4639</v>
      </c>
      <c r="F18" s="6">
        <f t="shared" si="5"/>
        <v>7409.9999999999991</v>
      </c>
      <c r="G18" s="6">
        <f t="shared" si="5"/>
        <v>11352</v>
      </c>
      <c r="H18" s="6">
        <f t="shared" si="5"/>
        <v>10179</v>
      </c>
      <c r="I18" s="6">
        <f t="shared" si="5"/>
        <v>6993.9999999999991</v>
      </c>
      <c r="J18" s="6">
        <f t="shared" si="5"/>
        <v>10248</v>
      </c>
      <c r="K18" s="6">
        <f t="shared" si="5"/>
        <v>22592.000000000004</v>
      </c>
      <c r="L18" s="6">
        <f>L19+L21+L20</f>
        <v>34102</v>
      </c>
      <c r="M18" s="6">
        <f>M19+M21+M20</f>
        <v>48330</v>
      </c>
      <c r="N18" s="6">
        <v>53140</v>
      </c>
      <c r="O18" s="6">
        <v>81012</v>
      </c>
    </row>
    <row r="19" spans="2:15" outlineLevel="2" x14ac:dyDescent="0.35">
      <c r="B19" s="52" t="s">
        <v>11</v>
      </c>
      <c r="C19" s="7">
        <v>0</v>
      </c>
      <c r="D19" s="7">
        <v>0</v>
      </c>
      <c r="E19" s="7">
        <v>0</v>
      </c>
      <c r="F19" s="7">
        <v>1212</v>
      </c>
      <c r="G19" s="7">
        <v>5084</v>
      </c>
      <c r="H19" s="7">
        <v>3872</v>
      </c>
      <c r="I19" s="7">
        <v>3566.9999999999995</v>
      </c>
      <c r="J19" s="7">
        <v>6821</v>
      </c>
      <c r="K19" s="7">
        <v>11411.000000000002</v>
      </c>
      <c r="L19" s="7">
        <v>11411.000000000002</v>
      </c>
      <c r="M19" s="7">
        <v>10927</v>
      </c>
      <c r="N19" s="7">
        <v>11378</v>
      </c>
      <c r="O19" s="7">
        <v>15004</v>
      </c>
    </row>
    <row r="20" spans="2:15" outlineLevel="2" x14ac:dyDescent="0.35">
      <c r="B20" s="52" t="s">
        <v>12</v>
      </c>
      <c r="C20" s="7">
        <v>0</v>
      </c>
      <c r="D20" s="7">
        <v>0</v>
      </c>
      <c r="E20" s="7">
        <v>4639</v>
      </c>
      <c r="F20" s="7">
        <v>6197.9999999999991</v>
      </c>
      <c r="G20" s="7">
        <v>6268</v>
      </c>
      <c r="H20" s="7">
        <v>6307</v>
      </c>
      <c r="I20" s="7">
        <v>3426.9999999999995</v>
      </c>
      <c r="J20" s="7">
        <v>3426.9999999999995</v>
      </c>
      <c r="K20" s="7">
        <v>7404.0000000000009</v>
      </c>
      <c r="L20" s="7">
        <v>15414</v>
      </c>
      <c r="M20" s="7">
        <v>25828</v>
      </c>
      <c r="N20" s="7">
        <v>26251</v>
      </c>
      <c r="O20" s="7">
        <v>30494</v>
      </c>
    </row>
    <row r="21" spans="2:15" outlineLevel="2" x14ac:dyDescent="0.35">
      <c r="B21" s="52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3777</v>
      </c>
      <c r="L21" s="7">
        <v>7276.9999999999991</v>
      </c>
      <c r="M21" s="7">
        <v>11575</v>
      </c>
      <c r="N21" s="7">
        <v>11982</v>
      </c>
      <c r="O21" s="7">
        <v>19142</v>
      </c>
    </row>
    <row r="22" spans="2:15" outlineLevel="2" x14ac:dyDescent="0.35">
      <c r="B22" s="52" t="s">
        <v>261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3529</v>
      </c>
      <c r="O22" s="7">
        <v>14600</v>
      </c>
    </row>
    <row r="23" spans="2:15" outlineLevel="2" x14ac:dyDescent="0.35">
      <c r="B23" s="52" t="s">
        <v>280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7">
        <v>0</v>
      </c>
      <c r="N23" s="2">
        <v>0</v>
      </c>
      <c r="O23" s="7">
        <v>1772</v>
      </c>
    </row>
    <row r="24" spans="2:15" outlineLevel="1" x14ac:dyDescent="0.35">
      <c r="B24" s="3" t="s">
        <v>17</v>
      </c>
      <c r="C24" s="3">
        <f t="shared" ref="C24:K24" si="6">C25</f>
        <v>0</v>
      </c>
      <c r="D24" s="3">
        <f t="shared" si="6"/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6">
        <f t="shared" si="6"/>
        <v>7638</v>
      </c>
      <c r="L24" s="6">
        <f>L25</f>
        <v>27059</v>
      </c>
      <c r="M24" s="6">
        <f>M25</f>
        <v>37701</v>
      </c>
      <c r="N24" s="6">
        <v>48497</v>
      </c>
      <c r="O24" s="6">
        <v>49012</v>
      </c>
    </row>
    <row r="25" spans="2:15" outlineLevel="2" x14ac:dyDescent="0.35">
      <c r="B25" s="2" t="s">
        <v>18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7">
        <v>7638</v>
      </c>
      <c r="L25" s="7">
        <v>27059</v>
      </c>
      <c r="M25" s="7">
        <v>37701</v>
      </c>
      <c r="N25" s="7">
        <v>45461</v>
      </c>
      <c r="O25" s="7">
        <v>45976</v>
      </c>
    </row>
    <row r="26" spans="2:15" outlineLevel="2" x14ac:dyDescent="0.35">
      <c r="B26" s="52" t="s">
        <v>272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3036</v>
      </c>
      <c r="O26" s="7">
        <v>3036</v>
      </c>
    </row>
    <row r="27" spans="2:15" outlineLevel="1" x14ac:dyDescent="0.35">
      <c r="B27" s="3" t="s">
        <v>19</v>
      </c>
      <c r="C27" s="3">
        <f t="shared" ref="C27:K27" si="7">C28+C29+C30+C31</f>
        <v>0</v>
      </c>
      <c r="D27" s="3">
        <f t="shared" si="7"/>
        <v>0</v>
      </c>
      <c r="E27" s="3">
        <f t="shared" si="7"/>
        <v>0</v>
      </c>
      <c r="F27" s="3">
        <f t="shared" si="7"/>
        <v>0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6">
        <f t="shared" si="7"/>
        <v>0</v>
      </c>
      <c r="L27" s="6">
        <f>L28+L29+L30+L31+L32</f>
        <v>5491</v>
      </c>
      <c r="M27" s="6">
        <f>M28+M29+M30+M31+M32</f>
        <v>7594</v>
      </c>
      <c r="N27" s="6">
        <v>6587</v>
      </c>
      <c r="O27" s="6">
        <v>7060</v>
      </c>
    </row>
    <row r="28" spans="2:15" outlineLevel="2" x14ac:dyDescent="0.35"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7">
        <v>0</v>
      </c>
      <c r="L28" s="7">
        <v>1532</v>
      </c>
      <c r="M28" s="7">
        <v>1532</v>
      </c>
      <c r="N28" s="7">
        <v>1532</v>
      </c>
      <c r="O28" s="7">
        <v>1532</v>
      </c>
    </row>
    <row r="29" spans="2:15" outlineLevel="2" x14ac:dyDescent="0.35">
      <c r="B29" s="2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7">
        <v>0</v>
      </c>
      <c r="L29" s="7">
        <v>1277</v>
      </c>
      <c r="M29" s="7">
        <v>1277</v>
      </c>
      <c r="N29" s="7">
        <v>1277</v>
      </c>
      <c r="O29" s="7">
        <v>1277</v>
      </c>
    </row>
    <row r="30" spans="2:15" outlineLevel="2" x14ac:dyDescent="0.35">
      <c r="B30" s="2" t="s">
        <v>22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7">
        <v>0</v>
      </c>
      <c r="L30" s="7">
        <v>1088</v>
      </c>
      <c r="M30" s="7">
        <v>2160</v>
      </c>
      <c r="N30" s="7">
        <v>2747</v>
      </c>
      <c r="O30" s="7">
        <v>1659</v>
      </c>
    </row>
    <row r="31" spans="2:15" outlineLevel="2" x14ac:dyDescent="0.35">
      <c r="B31" s="2" t="s">
        <v>23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7">
        <v>0</v>
      </c>
      <c r="L31" s="7">
        <v>1594</v>
      </c>
      <c r="M31" s="7">
        <v>1594</v>
      </c>
      <c r="N31" s="7">
        <v>0</v>
      </c>
      <c r="O31" s="7">
        <v>0</v>
      </c>
    </row>
    <row r="32" spans="2:15" outlineLevel="1" x14ac:dyDescent="0.35">
      <c r="B32" s="52" t="s">
        <v>250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7">
        <v>0</v>
      </c>
      <c r="L32" s="2">
        <v>0</v>
      </c>
      <c r="M32" s="7">
        <v>1031</v>
      </c>
      <c r="N32" s="7">
        <v>1031</v>
      </c>
      <c r="O32" s="7">
        <v>1031</v>
      </c>
    </row>
    <row r="33" spans="2:15" outlineLevel="1" x14ac:dyDescent="0.35">
      <c r="B33" s="52" t="s">
        <v>281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7">
        <v>0</v>
      </c>
      <c r="N33" s="2">
        <v>0</v>
      </c>
      <c r="O33" s="2">
        <v>1561</v>
      </c>
    </row>
    <row r="36" spans="2:15" x14ac:dyDescent="0.35">
      <c r="C36" s="3">
        <v>2006</v>
      </c>
      <c r="D36" s="3">
        <f>C36+1</f>
        <v>2007</v>
      </c>
      <c r="E36" s="3">
        <f t="shared" ref="E36:L36" si="8">D36+1</f>
        <v>2008</v>
      </c>
      <c r="F36" s="3">
        <f t="shared" si="8"/>
        <v>2009</v>
      </c>
      <c r="G36" s="3">
        <f t="shared" si="8"/>
        <v>2010</v>
      </c>
      <c r="H36" s="3">
        <f t="shared" si="8"/>
        <v>2011</v>
      </c>
      <c r="I36" s="3">
        <f t="shared" si="8"/>
        <v>2012</v>
      </c>
      <c r="J36" s="3">
        <f t="shared" si="8"/>
        <v>2013</v>
      </c>
      <c r="K36" s="3">
        <f t="shared" si="8"/>
        <v>2014</v>
      </c>
      <c r="L36" s="3">
        <f t="shared" si="8"/>
        <v>2015</v>
      </c>
      <c r="M36" s="3">
        <v>2016</v>
      </c>
      <c r="N36" s="161">
        <v>2017</v>
      </c>
      <c r="O36" s="161">
        <v>2018</v>
      </c>
    </row>
    <row r="37" spans="2:15" x14ac:dyDescent="0.35">
      <c r="B37" s="4" t="s">
        <v>24</v>
      </c>
      <c r="C37" s="5">
        <v>21681.97</v>
      </c>
      <c r="D37" s="5">
        <f t="shared" ref="D37:K37" si="9">D38+D43+D47+D52+D58+D61</f>
        <v>24498.000000000015</v>
      </c>
      <c r="E37" s="5">
        <f t="shared" si="9"/>
        <v>81703.999999999985</v>
      </c>
      <c r="F37" s="5">
        <f t="shared" si="9"/>
        <v>63607.000000000029</v>
      </c>
      <c r="G37" s="5">
        <f t="shared" si="9"/>
        <v>34000.000000000044</v>
      </c>
      <c r="H37" s="5">
        <f t="shared" si="9"/>
        <v>21718.999999999938</v>
      </c>
      <c r="I37" s="5">
        <f t="shared" si="9"/>
        <v>90512.970000000016</v>
      </c>
      <c r="J37" s="5">
        <f t="shared" si="9"/>
        <v>154511.98999999993</v>
      </c>
      <c r="K37" s="5">
        <f t="shared" si="9"/>
        <v>133948.01000000013</v>
      </c>
      <c r="L37" s="5">
        <f>L38+L43+L47+L52+L58+L61</f>
        <v>120963.02999999998</v>
      </c>
      <c r="M37" s="5">
        <f>M38+M43+M47+M52+M58+M61</f>
        <v>76220</v>
      </c>
      <c r="N37" s="5">
        <v>79886.999999999869</v>
      </c>
      <c r="O37" s="5">
        <v>90709.000000000058</v>
      </c>
    </row>
    <row r="38" spans="2:15" outlineLevel="1" x14ac:dyDescent="0.35">
      <c r="B38" s="3" t="s">
        <v>1</v>
      </c>
      <c r="C38" s="6">
        <v>8721.9700000000012</v>
      </c>
      <c r="D38" s="6">
        <f t="shared" ref="D38:L38" si="10">D39+D40+D41+D42</f>
        <v>16385.000000000015</v>
      </c>
      <c r="E38" s="6">
        <f t="shared" si="10"/>
        <v>65005.999999999985</v>
      </c>
      <c r="F38" s="6">
        <f t="shared" si="10"/>
        <v>51193.000000000029</v>
      </c>
      <c r="G38" s="6">
        <f t="shared" si="10"/>
        <v>24542.000000000029</v>
      </c>
      <c r="H38" s="6">
        <f t="shared" si="10"/>
        <v>12727.999999999944</v>
      </c>
      <c r="I38" s="6">
        <f t="shared" si="10"/>
        <v>50502.97000000003</v>
      </c>
      <c r="J38" s="6">
        <f t="shared" si="10"/>
        <v>99739.989999999932</v>
      </c>
      <c r="K38" s="6">
        <f t="shared" si="10"/>
        <v>66694.010000000126</v>
      </c>
      <c r="L38" s="6">
        <f t="shared" si="10"/>
        <v>69230.029999999984</v>
      </c>
      <c r="M38" s="6">
        <f t="shared" ref="M38" si="11">M39+M40+M41+M42</f>
        <v>35834</v>
      </c>
      <c r="N38" s="6">
        <v>21556.999999999876</v>
      </c>
      <c r="O38" s="6">
        <v>33299.000000000073</v>
      </c>
    </row>
    <row r="39" spans="2:15" outlineLevel="2" x14ac:dyDescent="0.35">
      <c r="B39" s="2" t="s">
        <v>2</v>
      </c>
      <c r="C39" s="7">
        <v>5887.9700000000012</v>
      </c>
      <c r="D39" s="7">
        <f t="shared" ref="D39:M39" si="12">D5-C5</f>
        <v>15106.000000000015</v>
      </c>
      <c r="E39" s="7">
        <f t="shared" si="12"/>
        <v>54325.999999999985</v>
      </c>
      <c r="F39" s="7">
        <f t="shared" si="12"/>
        <v>51275.000000000029</v>
      </c>
      <c r="G39" s="7">
        <f t="shared" si="12"/>
        <v>26144.000000000029</v>
      </c>
      <c r="H39" s="7">
        <f t="shared" si="12"/>
        <v>14993.999999999942</v>
      </c>
      <c r="I39" s="7">
        <f t="shared" si="12"/>
        <v>42614.97000000003</v>
      </c>
      <c r="J39" s="7">
        <f t="shared" si="12"/>
        <v>86112.989999999932</v>
      </c>
      <c r="K39" s="7">
        <f t="shared" si="12"/>
        <v>48046.010000000126</v>
      </c>
      <c r="L39" s="7">
        <f t="shared" si="12"/>
        <v>51486.02999999997</v>
      </c>
      <c r="M39" s="7">
        <f t="shared" si="12"/>
        <v>31527</v>
      </c>
      <c r="N39" s="7">
        <v>17426.999999999884</v>
      </c>
      <c r="O39" s="7">
        <v>15494.000000000058</v>
      </c>
    </row>
    <row r="40" spans="2:15" outlineLevel="2" x14ac:dyDescent="0.35">
      <c r="B40" s="2" t="s">
        <v>3</v>
      </c>
      <c r="C40" s="7">
        <v>1811</v>
      </c>
      <c r="D40" s="7">
        <f t="shared" ref="D40:M40" si="13">D6-C6</f>
        <v>1279</v>
      </c>
      <c r="E40" s="7">
        <f t="shared" si="13"/>
        <v>7040.0000000000036</v>
      </c>
      <c r="F40" s="7">
        <f t="shared" si="13"/>
        <v>49.999999999996362</v>
      </c>
      <c r="G40" s="7">
        <f t="shared" si="13"/>
        <v>-1559</v>
      </c>
      <c r="H40" s="7">
        <f t="shared" si="13"/>
        <v>-2118.9999999999982</v>
      </c>
      <c r="I40" s="7">
        <f t="shared" si="13"/>
        <v>6339.9999999999982</v>
      </c>
      <c r="J40" s="7">
        <f t="shared" si="13"/>
        <v>11204.999999999996</v>
      </c>
      <c r="K40" s="7">
        <f t="shared" si="13"/>
        <v>4156.9999999999964</v>
      </c>
      <c r="L40" s="7">
        <f t="shared" si="13"/>
        <v>5887.0000000000073</v>
      </c>
      <c r="M40" s="7">
        <f t="shared" si="13"/>
        <v>0</v>
      </c>
      <c r="N40" s="7">
        <v>1573</v>
      </c>
      <c r="O40" s="7">
        <v>3873</v>
      </c>
    </row>
    <row r="41" spans="2:15" outlineLevel="2" x14ac:dyDescent="0.35">
      <c r="B41" s="2" t="s">
        <v>4</v>
      </c>
      <c r="C41" s="7">
        <v>0</v>
      </c>
      <c r="D41" s="7">
        <f t="shared" ref="D41:M41" si="14">D7-C7</f>
        <v>0</v>
      </c>
      <c r="E41" s="7">
        <f t="shared" si="14"/>
        <v>2230</v>
      </c>
      <c r="F41" s="7">
        <f t="shared" si="14"/>
        <v>-105</v>
      </c>
      <c r="G41" s="7">
        <f t="shared" si="14"/>
        <v>264</v>
      </c>
      <c r="H41" s="7">
        <f t="shared" si="14"/>
        <v>-147</v>
      </c>
      <c r="I41" s="7">
        <f t="shared" si="14"/>
        <v>463</v>
      </c>
      <c r="J41" s="7">
        <f t="shared" si="14"/>
        <v>942.00000000000045</v>
      </c>
      <c r="K41" s="7">
        <f t="shared" si="14"/>
        <v>14490.999999999996</v>
      </c>
      <c r="L41" s="7">
        <f t="shared" si="14"/>
        <v>6457.0000000000073</v>
      </c>
      <c r="M41" s="7">
        <f t="shared" si="14"/>
        <v>2977</v>
      </c>
      <c r="N41" s="7">
        <v>-850.00000000000728</v>
      </c>
      <c r="O41" s="7">
        <v>6440.0000000000036</v>
      </c>
    </row>
    <row r="42" spans="2:15" outlineLevel="2" x14ac:dyDescent="0.35">
      <c r="B42" s="2" t="s">
        <v>5</v>
      </c>
      <c r="C42" s="7">
        <v>1023</v>
      </c>
      <c r="D42" s="7">
        <f t="shared" ref="D42:M42" si="15">D8-C8</f>
        <v>0</v>
      </c>
      <c r="E42" s="7">
        <f t="shared" si="15"/>
        <v>1410</v>
      </c>
      <c r="F42" s="7">
        <f t="shared" si="15"/>
        <v>-27</v>
      </c>
      <c r="G42" s="7">
        <f t="shared" si="15"/>
        <v>-307</v>
      </c>
      <c r="H42" s="7">
        <f t="shared" si="15"/>
        <v>0</v>
      </c>
      <c r="I42" s="7">
        <f t="shared" si="15"/>
        <v>1085</v>
      </c>
      <c r="J42" s="7">
        <f t="shared" si="15"/>
        <v>1480</v>
      </c>
      <c r="K42" s="7">
        <f t="shared" si="15"/>
        <v>0</v>
      </c>
      <c r="L42" s="7">
        <f t="shared" si="15"/>
        <v>5399.9999999999982</v>
      </c>
      <c r="M42" s="7">
        <f t="shared" si="15"/>
        <v>1330</v>
      </c>
      <c r="N42" s="7">
        <v>3406.9999999999982</v>
      </c>
      <c r="O42" s="7">
        <v>7492.0000000000073</v>
      </c>
    </row>
    <row r="43" spans="2:15" outlineLevel="1" x14ac:dyDescent="0.35">
      <c r="B43" s="3" t="s">
        <v>6</v>
      </c>
      <c r="C43" s="6">
        <v>1068.9999999999995</v>
      </c>
      <c r="D43" s="6">
        <f t="shared" ref="D43:K43" si="16">D44+D45+D46</f>
        <v>2299.9999999999995</v>
      </c>
      <c r="E43" s="6">
        <f t="shared" si="16"/>
        <v>2815.0000000000009</v>
      </c>
      <c r="F43" s="6">
        <f t="shared" si="16"/>
        <v>3542</v>
      </c>
      <c r="G43" s="6">
        <f t="shared" si="16"/>
        <v>184</v>
      </c>
      <c r="H43" s="6">
        <f t="shared" si="16"/>
        <v>2517.0000000000009</v>
      </c>
      <c r="I43" s="6">
        <f t="shared" si="16"/>
        <v>129.99999999999909</v>
      </c>
      <c r="J43" s="6">
        <f t="shared" si="16"/>
        <v>2898.9999999999982</v>
      </c>
      <c r="K43" s="6">
        <f t="shared" si="16"/>
        <v>9281.0000000000036</v>
      </c>
      <c r="L43" s="6">
        <f>L44+L45+L46</f>
        <v>1720</v>
      </c>
      <c r="M43" s="6">
        <f>M44+M45+M46</f>
        <v>1375.9999999999982</v>
      </c>
      <c r="N43" s="6">
        <v>3468</v>
      </c>
      <c r="O43" s="6">
        <v>455.99999999999454</v>
      </c>
    </row>
    <row r="44" spans="2:15" outlineLevel="2" x14ac:dyDescent="0.35">
      <c r="B44" s="2" t="s">
        <v>7</v>
      </c>
      <c r="C44" s="7">
        <v>-27</v>
      </c>
      <c r="D44" s="7">
        <f t="shared" ref="D44:M44" si="17">D10-C10</f>
        <v>1600.9999999999991</v>
      </c>
      <c r="E44" s="7">
        <f t="shared" si="17"/>
        <v>1723.0000000000009</v>
      </c>
      <c r="F44" s="7">
        <f t="shared" si="17"/>
        <v>1689</v>
      </c>
      <c r="G44" s="7">
        <f t="shared" si="17"/>
        <v>100</v>
      </c>
      <c r="H44" s="7">
        <f t="shared" si="17"/>
        <v>158.00000000000182</v>
      </c>
      <c r="I44" s="7">
        <f t="shared" si="17"/>
        <v>7.999999999998181</v>
      </c>
      <c r="J44" s="7">
        <f t="shared" si="17"/>
        <v>221</v>
      </c>
      <c r="K44" s="7">
        <f t="shared" si="17"/>
        <v>1256.0000000000018</v>
      </c>
      <c r="L44" s="7">
        <f t="shared" si="17"/>
        <v>1720</v>
      </c>
      <c r="M44" s="7">
        <f t="shared" si="17"/>
        <v>1375.9999999999982</v>
      </c>
      <c r="N44" s="7">
        <v>0</v>
      </c>
      <c r="O44" s="7">
        <v>-2457.0000000000018</v>
      </c>
    </row>
    <row r="45" spans="2:15" outlineLevel="2" x14ac:dyDescent="0.35">
      <c r="B45" s="2" t="s">
        <v>8</v>
      </c>
      <c r="C45" s="7">
        <v>686.99999999999955</v>
      </c>
      <c r="D45" s="7">
        <f t="shared" ref="D45:M45" si="18">D11-C11</f>
        <v>-1.9999999999995453</v>
      </c>
      <c r="E45" s="7">
        <f t="shared" si="18"/>
        <v>-77</v>
      </c>
      <c r="F45" s="7">
        <f t="shared" si="18"/>
        <v>564</v>
      </c>
      <c r="G45" s="7">
        <f t="shared" si="18"/>
        <v>-7</v>
      </c>
      <c r="H45" s="7">
        <f t="shared" si="18"/>
        <v>1672</v>
      </c>
      <c r="I45" s="7">
        <f t="shared" si="18"/>
        <v>-280</v>
      </c>
      <c r="J45" s="7">
        <f t="shared" si="18"/>
        <v>1398</v>
      </c>
      <c r="K45" s="7">
        <f t="shared" si="18"/>
        <v>3314</v>
      </c>
      <c r="L45" s="7">
        <f t="shared" si="18"/>
        <v>0</v>
      </c>
      <c r="M45" s="7">
        <f t="shared" si="18"/>
        <v>0</v>
      </c>
      <c r="N45" s="7">
        <v>0</v>
      </c>
      <c r="O45" s="7">
        <v>0</v>
      </c>
    </row>
    <row r="46" spans="2:15" outlineLevel="2" x14ac:dyDescent="0.35">
      <c r="B46" s="2" t="s">
        <v>9</v>
      </c>
      <c r="C46" s="7">
        <v>409</v>
      </c>
      <c r="D46" s="7">
        <f t="shared" ref="D46:M46" si="19">D12-C12</f>
        <v>701</v>
      </c>
      <c r="E46" s="7">
        <f t="shared" si="19"/>
        <v>1169</v>
      </c>
      <c r="F46" s="7">
        <f t="shared" si="19"/>
        <v>1289</v>
      </c>
      <c r="G46" s="7">
        <f t="shared" si="19"/>
        <v>91</v>
      </c>
      <c r="H46" s="7">
        <f t="shared" si="19"/>
        <v>686.99999999999909</v>
      </c>
      <c r="I46" s="7">
        <f t="shared" si="19"/>
        <v>402.00000000000091</v>
      </c>
      <c r="J46" s="7">
        <f t="shared" si="19"/>
        <v>1279.9999999999982</v>
      </c>
      <c r="K46" s="7">
        <f t="shared" si="19"/>
        <v>4711.0000000000018</v>
      </c>
      <c r="L46" s="7">
        <f t="shared" si="19"/>
        <v>0</v>
      </c>
      <c r="M46" s="7">
        <f t="shared" si="19"/>
        <v>0</v>
      </c>
      <c r="N46" s="7">
        <v>3468</v>
      </c>
      <c r="O46" s="7">
        <v>2912.9999999999964</v>
      </c>
    </row>
    <row r="47" spans="2:15" outlineLevel="1" x14ac:dyDescent="0.35">
      <c r="B47" s="3" t="s">
        <v>14</v>
      </c>
      <c r="C47" s="6">
        <v>11891</v>
      </c>
      <c r="D47" s="6">
        <f t="shared" ref="D47:L47" si="20">D48+D49</f>
        <v>5813</v>
      </c>
      <c r="E47" s="6">
        <f t="shared" si="20"/>
        <v>9244</v>
      </c>
      <c r="F47" s="6">
        <f t="shared" si="20"/>
        <v>6100.9999999999964</v>
      </c>
      <c r="G47" s="6">
        <f t="shared" si="20"/>
        <v>5332.0000000000109</v>
      </c>
      <c r="H47" s="6">
        <f t="shared" si="20"/>
        <v>7646.9999999999927</v>
      </c>
      <c r="I47" s="6">
        <f t="shared" si="20"/>
        <v>43064.999999999985</v>
      </c>
      <c r="J47" s="6">
        <f t="shared" si="20"/>
        <v>48618.999999999993</v>
      </c>
      <c r="K47" s="6">
        <f t="shared" si="20"/>
        <v>37991.000000000015</v>
      </c>
      <c r="L47" s="6">
        <f t="shared" si="20"/>
        <v>13591</v>
      </c>
      <c r="M47" s="6">
        <f t="shared" ref="M47" si="21">M48+M49</f>
        <v>13068</v>
      </c>
      <c r="N47" s="6">
        <v>40262.999999999993</v>
      </c>
      <c r="O47" s="6">
        <v>28094</v>
      </c>
    </row>
    <row r="48" spans="2:15" outlineLevel="2" x14ac:dyDescent="0.35">
      <c r="B48" s="2" t="s">
        <v>15</v>
      </c>
      <c r="C48" s="7">
        <v>10633</v>
      </c>
      <c r="D48" s="7">
        <f t="shared" ref="D48:M48" si="22">D14-C14</f>
        <v>6364</v>
      </c>
      <c r="E48" s="7">
        <f t="shared" si="22"/>
        <v>7994</v>
      </c>
      <c r="F48" s="7">
        <f t="shared" si="22"/>
        <v>4224.9999999999964</v>
      </c>
      <c r="G48" s="7">
        <f t="shared" si="22"/>
        <v>2131.0000000000109</v>
      </c>
      <c r="H48" s="7">
        <f t="shared" si="22"/>
        <v>7896.9999999999927</v>
      </c>
      <c r="I48" s="7">
        <f t="shared" si="22"/>
        <v>34455.999999999985</v>
      </c>
      <c r="J48" s="7">
        <f t="shared" si="22"/>
        <v>40335</v>
      </c>
      <c r="K48" s="7">
        <f t="shared" si="22"/>
        <v>29274.000000000015</v>
      </c>
      <c r="L48" s="7">
        <f t="shared" si="22"/>
        <v>11885</v>
      </c>
      <c r="M48" s="7">
        <f t="shared" si="22"/>
        <v>12112</v>
      </c>
      <c r="N48" s="7">
        <v>24417</v>
      </c>
      <c r="O48" s="7">
        <v>11466</v>
      </c>
    </row>
    <row r="49" spans="2:15" outlineLevel="2" x14ac:dyDescent="0.35">
      <c r="B49" s="2" t="s">
        <v>16</v>
      </c>
      <c r="C49" s="7">
        <v>1258</v>
      </c>
      <c r="D49" s="7">
        <f t="shared" ref="D49:M49" si="23">D15-C15</f>
        <v>-550.99999999999955</v>
      </c>
      <c r="E49" s="7">
        <f t="shared" si="23"/>
        <v>1250</v>
      </c>
      <c r="F49" s="7">
        <f t="shared" si="23"/>
        <v>1875.9999999999995</v>
      </c>
      <c r="G49" s="7">
        <f t="shared" si="23"/>
        <v>3201</v>
      </c>
      <c r="H49" s="7">
        <f t="shared" si="23"/>
        <v>-250</v>
      </c>
      <c r="I49" s="7">
        <f t="shared" si="23"/>
        <v>8609.0000000000036</v>
      </c>
      <c r="J49" s="7">
        <f t="shared" si="23"/>
        <v>8283.9999999999927</v>
      </c>
      <c r="K49" s="7">
        <f t="shared" si="23"/>
        <v>8717.0000000000036</v>
      </c>
      <c r="L49" s="7">
        <f t="shared" si="23"/>
        <v>1706</v>
      </c>
      <c r="M49" s="7">
        <f t="shared" si="23"/>
        <v>956</v>
      </c>
      <c r="N49" s="7">
        <v>12289.999999999993</v>
      </c>
      <c r="O49" s="7">
        <v>6995</v>
      </c>
    </row>
    <row r="50" spans="2:15" outlineLevel="2" x14ac:dyDescent="0.35">
      <c r="B50" s="52" t="s">
        <v>260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3555.9999999999995</v>
      </c>
      <c r="O50" s="7">
        <v>1959.0000000000005</v>
      </c>
    </row>
    <row r="51" spans="2:15" outlineLevel="2" x14ac:dyDescent="0.35">
      <c r="B51" s="52" t="s">
        <v>284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7674</v>
      </c>
    </row>
    <row r="52" spans="2:15" outlineLevel="1" x14ac:dyDescent="0.35">
      <c r="B52" s="3" t="s">
        <v>14</v>
      </c>
      <c r="C52" s="6">
        <v>0</v>
      </c>
      <c r="D52" s="6">
        <f t="shared" ref="D52:L52" si="24">D53+D55+D54</f>
        <v>0</v>
      </c>
      <c r="E52" s="6">
        <f t="shared" si="24"/>
        <v>4639</v>
      </c>
      <c r="F52" s="6">
        <f t="shared" si="24"/>
        <v>2770.9999999999991</v>
      </c>
      <c r="G52" s="6">
        <f t="shared" si="24"/>
        <v>3942.0000000000009</v>
      </c>
      <c r="H52" s="6">
        <f t="shared" si="24"/>
        <v>-1173</v>
      </c>
      <c r="I52" s="6">
        <f t="shared" si="24"/>
        <v>-3185.0000000000009</v>
      </c>
      <c r="J52" s="6">
        <f t="shared" si="24"/>
        <v>3254.0000000000005</v>
      </c>
      <c r="K52" s="6">
        <f t="shared" si="24"/>
        <v>12344.000000000004</v>
      </c>
      <c r="L52" s="6">
        <f t="shared" si="24"/>
        <v>11509.999999999998</v>
      </c>
      <c r="M52" s="6">
        <f t="shared" ref="M52" si="25">M53+M55+M54</f>
        <v>14228</v>
      </c>
      <c r="N52" s="6">
        <v>4810</v>
      </c>
      <c r="O52" s="6">
        <v>27872</v>
      </c>
    </row>
    <row r="53" spans="2:15" outlineLevel="2" x14ac:dyDescent="0.35">
      <c r="B53" s="52" t="s">
        <v>11</v>
      </c>
      <c r="C53" s="7">
        <v>0</v>
      </c>
      <c r="D53" s="7">
        <f t="shared" ref="D53:M53" si="26">D19-C19</f>
        <v>0</v>
      </c>
      <c r="E53" s="7">
        <f t="shared" si="26"/>
        <v>0</v>
      </c>
      <c r="F53" s="7">
        <f t="shared" si="26"/>
        <v>1212</v>
      </c>
      <c r="G53" s="7">
        <f t="shared" si="26"/>
        <v>3872</v>
      </c>
      <c r="H53" s="7">
        <f t="shared" si="26"/>
        <v>-1212</v>
      </c>
      <c r="I53" s="7">
        <f t="shared" si="26"/>
        <v>-305.00000000000045</v>
      </c>
      <c r="J53" s="7">
        <f t="shared" si="26"/>
        <v>3254.0000000000005</v>
      </c>
      <c r="K53" s="7">
        <f t="shared" si="26"/>
        <v>4590.0000000000018</v>
      </c>
      <c r="L53" s="7">
        <f t="shared" si="26"/>
        <v>0</v>
      </c>
      <c r="M53" s="7">
        <f t="shared" si="26"/>
        <v>-484.00000000000182</v>
      </c>
      <c r="N53" s="7">
        <v>451</v>
      </c>
      <c r="O53" s="2">
        <v>3626</v>
      </c>
    </row>
    <row r="54" spans="2:15" outlineLevel="2" x14ac:dyDescent="0.35">
      <c r="B54" s="52" t="s">
        <v>12</v>
      </c>
      <c r="C54" s="7">
        <v>0</v>
      </c>
      <c r="D54" s="7">
        <f t="shared" ref="D54:M54" si="27">D20-C20</f>
        <v>0</v>
      </c>
      <c r="E54" s="7">
        <f t="shared" si="27"/>
        <v>4639</v>
      </c>
      <c r="F54" s="7">
        <f t="shared" si="27"/>
        <v>1558.9999999999991</v>
      </c>
      <c r="G54" s="7">
        <f t="shared" si="27"/>
        <v>70.000000000000909</v>
      </c>
      <c r="H54" s="7">
        <f t="shared" si="27"/>
        <v>39</v>
      </c>
      <c r="I54" s="7">
        <f t="shared" si="27"/>
        <v>-2880.0000000000005</v>
      </c>
      <c r="J54" s="7">
        <f t="shared" si="27"/>
        <v>0</v>
      </c>
      <c r="K54" s="7">
        <f t="shared" si="27"/>
        <v>3977.0000000000014</v>
      </c>
      <c r="L54" s="7">
        <f t="shared" si="27"/>
        <v>8009.9999999999991</v>
      </c>
      <c r="M54" s="7">
        <f t="shared" si="27"/>
        <v>10414</v>
      </c>
      <c r="N54" s="7">
        <v>423</v>
      </c>
      <c r="O54" s="7">
        <v>4243</v>
      </c>
    </row>
    <row r="55" spans="2:15" outlineLevel="2" x14ac:dyDescent="0.35">
      <c r="B55" s="52" t="s">
        <v>13</v>
      </c>
      <c r="C55" s="7">
        <v>0</v>
      </c>
      <c r="D55" s="7">
        <f t="shared" ref="D55:M55" si="28">D21-C21</f>
        <v>0</v>
      </c>
      <c r="E55" s="7">
        <f t="shared" si="28"/>
        <v>0</v>
      </c>
      <c r="F55" s="7">
        <f t="shared" si="28"/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7">
        <f t="shared" si="28"/>
        <v>0</v>
      </c>
      <c r="K55" s="7">
        <f t="shared" si="28"/>
        <v>3777</v>
      </c>
      <c r="L55" s="7">
        <f t="shared" si="28"/>
        <v>3499.9999999999991</v>
      </c>
      <c r="M55" s="7">
        <f t="shared" si="28"/>
        <v>4298.0000000000009</v>
      </c>
      <c r="N55" s="7">
        <v>407</v>
      </c>
      <c r="O55" s="7">
        <v>7160</v>
      </c>
    </row>
    <row r="56" spans="2:15" outlineLevel="2" x14ac:dyDescent="0.35">
      <c r="B56" s="52" t="s">
        <v>261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3529</v>
      </c>
      <c r="O56" s="7">
        <v>11071</v>
      </c>
    </row>
    <row r="57" spans="2:15" outlineLevel="2" x14ac:dyDescent="0.35">
      <c r="B57" s="52" t="s">
        <v>280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1772</v>
      </c>
    </row>
    <row r="58" spans="2:15" outlineLevel="1" x14ac:dyDescent="0.35">
      <c r="B58" s="3" t="s">
        <v>17</v>
      </c>
      <c r="C58" s="3">
        <v>0</v>
      </c>
      <c r="D58" s="3">
        <f t="shared" ref="D58:K58" si="29">D59</f>
        <v>0</v>
      </c>
      <c r="E58" s="3">
        <f t="shared" si="29"/>
        <v>0</v>
      </c>
      <c r="F58" s="3">
        <f t="shared" si="29"/>
        <v>0</v>
      </c>
      <c r="G58" s="3">
        <f t="shared" si="29"/>
        <v>0</v>
      </c>
      <c r="H58" s="3">
        <f t="shared" si="29"/>
        <v>0</v>
      </c>
      <c r="I58" s="3">
        <f t="shared" si="29"/>
        <v>0</v>
      </c>
      <c r="J58" s="3">
        <f t="shared" si="29"/>
        <v>0</v>
      </c>
      <c r="K58" s="6">
        <f t="shared" si="29"/>
        <v>7638</v>
      </c>
      <c r="L58" s="6">
        <f>L59</f>
        <v>19421</v>
      </c>
      <c r="M58" s="6">
        <f>M59</f>
        <v>10642</v>
      </c>
      <c r="N58" s="6">
        <v>10796</v>
      </c>
      <c r="O58" s="6">
        <v>515</v>
      </c>
    </row>
    <row r="59" spans="2:15" outlineLevel="2" x14ac:dyDescent="0.35">
      <c r="B59" s="2" t="s">
        <v>18</v>
      </c>
      <c r="C59" s="2">
        <v>0</v>
      </c>
      <c r="D59" s="2">
        <f t="shared" ref="D59:M59" si="30">D25-C25</f>
        <v>0</v>
      </c>
      <c r="E59" s="2">
        <f t="shared" si="30"/>
        <v>0</v>
      </c>
      <c r="F59" s="2">
        <f t="shared" si="30"/>
        <v>0</v>
      </c>
      <c r="G59" s="2">
        <f t="shared" si="30"/>
        <v>0</v>
      </c>
      <c r="H59" s="2">
        <f t="shared" si="30"/>
        <v>0</v>
      </c>
      <c r="I59" s="2">
        <f t="shared" si="30"/>
        <v>0</v>
      </c>
      <c r="J59" s="2">
        <f t="shared" si="30"/>
        <v>0</v>
      </c>
      <c r="K59" s="7">
        <f t="shared" si="30"/>
        <v>7638</v>
      </c>
      <c r="L59" s="7">
        <f t="shared" si="30"/>
        <v>19421</v>
      </c>
      <c r="M59" s="7">
        <f t="shared" si="30"/>
        <v>10642</v>
      </c>
      <c r="N59" s="7">
        <v>7760</v>
      </c>
      <c r="O59" s="7">
        <v>515</v>
      </c>
    </row>
    <row r="60" spans="2:15" outlineLevel="2" x14ac:dyDescent="0.35">
      <c r="B60" s="52" t="s">
        <v>272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7">
        <v>0</v>
      </c>
      <c r="L60" s="7">
        <v>0</v>
      </c>
      <c r="M60" s="7">
        <v>0</v>
      </c>
      <c r="N60" s="7">
        <v>3036</v>
      </c>
      <c r="O60" s="7">
        <v>0</v>
      </c>
    </row>
    <row r="61" spans="2:15" outlineLevel="1" x14ac:dyDescent="0.35">
      <c r="B61" s="3" t="s">
        <v>19</v>
      </c>
      <c r="C61" s="3">
        <v>0</v>
      </c>
      <c r="D61" s="3">
        <f t="shared" ref="D61:K61" si="31">D62+D63+D64+D65</f>
        <v>0</v>
      </c>
      <c r="E61" s="3">
        <f t="shared" si="31"/>
        <v>0</v>
      </c>
      <c r="F61" s="3">
        <f t="shared" si="31"/>
        <v>0</v>
      </c>
      <c r="G61" s="3">
        <f t="shared" si="31"/>
        <v>0</v>
      </c>
      <c r="H61" s="3">
        <f t="shared" si="31"/>
        <v>0</v>
      </c>
      <c r="I61" s="3">
        <f t="shared" si="31"/>
        <v>0</v>
      </c>
      <c r="J61" s="3">
        <f t="shared" si="31"/>
        <v>0</v>
      </c>
      <c r="K61" s="6">
        <f t="shared" si="31"/>
        <v>0</v>
      </c>
      <c r="L61" s="6">
        <f>L62+L63+L64+L65</f>
        <v>5491</v>
      </c>
      <c r="M61" s="6">
        <f>M62+M63+M64+M65</f>
        <v>1072</v>
      </c>
      <c r="N61" s="6">
        <v>-1007</v>
      </c>
      <c r="O61" s="6">
        <v>473</v>
      </c>
    </row>
    <row r="62" spans="2:15" outlineLevel="2" x14ac:dyDescent="0.35">
      <c r="B62" s="2" t="s">
        <v>20</v>
      </c>
      <c r="C62" s="2">
        <v>0</v>
      </c>
      <c r="D62" s="2">
        <f t="shared" ref="D62:M62" si="32">D28-C28</f>
        <v>0</v>
      </c>
      <c r="E62" s="2">
        <f t="shared" si="32"/>
        <v>0</v>
      </c>
      <c r="F62" s="2">
        <f t="shared" si="32"/>
        <v>0</v>
      </c>
      <c r="G62" s="2">
        <f t="shared" si="32"/>
        <v>0</v>
      </c>
      <c r="H62" s="2">
        <f t="shared" si="32"/>
        <v>0</v>
      </c>
      <c r="I62" s="2">
        <f t="shared" si="32"/>
        <v>0</v>
      </c>
      <c r="J62" s="2">
        <f t="shared" si="32"/>
        <v>0</v>
      </c>
      <c r="K62" s="7">
        <f t="shared" si="32"/>
        <v>0</v>
      </c>
      <c r="L62" s="7">
        <f t="shared" si="32"/>
        <v>1532</v>
      </c>
      <c r="M62" s="7">
        <f t="shared" si="32"/>
        <v>0</v>
      </c>
      <c r="N62" s="7">
        <v>0</v>
      </c>
      <c r="O62" s="7">
        <v>0</v>
      </c>
    </row>
    <row r="63" spans="2:15" outlineLevel="2" x14ac:dyDescent="0.35">
      <c r="B63" s="2" t="s">
        <v>21</v>
      </c>
      <c r="C63" s="2">
        <v>0</v>
      </c>
      <c r="D63" s="2">
        <f t="shared" ref="D63:M63" si="33">D29-C29</f>
        <v>0</v>
      </c>
      <c r="E63" s="2">
        <f t="shared" si="33"/>
        <v>0</v>
      </c>
      <c r="F63" s="2">
        <f t="shared" si="33"/>
        <v>0</v>
      </c>
      <c r="G63" s="2">
        <f t="shared" si="33"/>
        <v>0</v>
      </c>
      <c r="H63" s="2">
        <f t="shared" si="33"/>
        <v>0</v>
      </c>
      <c r="I63" s="2">
        <f t="shared" si="33"/>
        <v>0</v>
      </c>
      <c r="J63" s="2">
        <f t="shared" si="33"/>
        <v>0</v>
      </c>
      <c r="K63" s="7">
        <f t="shared" si="33"/>
        <v>0</v>
      </c>
      <c r="L63" s="7">
        <f t="shared" si="33"/>
        <v>1277</v>
      </c>
      <c r="M63" s="7">
        <f t="shared" si="33"/>
        <v>0</v>
      </c>
      <c r="N63" s="7">
        <v>0</v>
      </c>
      <c r="O63" s="7">
        <v>0</v>
      </c>
    </row>
    <row r="64" spans="2:15" outlineLevel="2" x14ac:dyDescent="0.35">
      <c r="B64" s="2" t="s">
        <v>22</v>
      </c>
      <c r="C64" s="2">
        <v>0</v>
      </c>
      <c r="D64" s="2">
        <f t="shared" ref="D64:M64" si="34">D30-C30</f>
        <v>0</v>
      </c>
      <c r="E64" s="2">
        <f t="shared" si="34"/>
        <v>0</v>
      </c>
      <c r="F64" s="2">
        <f t="shared" si="34"/>
        <v>0</v>
      </c>
      <c r="G64" s="2">
        <f t="shared" si="34"/>
        <v>0</v>
      </c>
      <c r="H64" s="2">
        <f t="shared" si="34"/>
        <v>0</v>
      </c>
      <c r="I64" s="2">
        <f t="shared" si="34"/>
        <v>0</v>
      </c>
      <c r="J64" s="2">
        <f t="shared" si="34"/>
        <v>0</v>
      </c>
      <c r="K64" s="7">
        <f t="shared" si="34"/>
        <v>0</v>
      </c>
      <c r="L64" s="7">
        <f t="shared" si="34"/>
        <v>1088</v>
      </c>
      <c r="M64" s="7">
        <f t="shared" si="34"/>
        <v>1072</v>
      </c>
      <c r="N64" s="7">
        <v>587</v>
      </c>
      <c r="O64" s="7">
        <v>-1088</v>
      </c>
    </row>
    <row r="65" spans="2:15" outlineLevel="2" x14ac:dyDescent="0.35">
      <c r="B65" s="2" t="s">
        <v>23</v>
      </c>
      <c r="C65" s="2">
        <v>0</v>
      </c>
      <c r="D65" s="2">
        <f t="shared" ref="D65:M65" si="35">D31-C31</f>
        <v>0</v>
      </c>
      <c r="E65" s="2">
        <f t="shared" si="35"/>
        <v>0</v>
      </c>
      <c r="F65" s="2">
        <f t="shared" si="35"/>
        <v>0</v>
      </c>
      <c r="G65" s="2">
        <f t="shared" si="35"/>
        <v>0</v>
      </c>
      <c r="H65" s="2">
        <f t="shared" si="35"/>
        <v>0</v>
      </c>
      <c r="I65" s="2">
        <f t="shared" si="35"/>
        <v>0</v>
      </c>
      <c r="J65" s="2">
        <f t="shared" si="35"/>
        <v>0</v>
      </c>
      <c r="K65" s="7">
        <f t="shared" si="35"/>
        <v>0</v>
      </c>
      <c r="L65" s="7">
        <f t="shared" si="35"/>
        <v>1594</v>
      </c>
      <c r="M65" s="7">
        <f t="shared" si="35"/>
        <v>0</v>
      </c>
      <c r="N65" s="7">
        <v>-1594</v>
      </c>
      <c r="O65" s="7">
        <v>0</v>
      </c>
    </row>
    <row r="66" spans="2:15" outlineLevel="1" x14ac:dyDescent="0.35">
      <c r="B66" s="52" t="s">
        <v>250</v>
      </c>
      <c r="C66" s="2">
        <v>0</v>
      </c>
      <c r="D66" s="2">
        <f t="shared" ref="D66" si="36">D32-C32</f>
        <v>0</v>
      </c>
      <c r="E66" s="2">
        <f t="shared" ref="E66" si="37">E32-D32</f>
        <v>0</v>
      </c>
      <c r="F66" s="2">
        <f t="shared" ref="F66" si="38">F32-E32</f>
        <v>0</v>
      </c>
      <c r="G66" s="2">
        <f t="shared" ref="G66" si="39">G32-F32</f>
        <v>0</v>
      </c>
      <c r="H66" s="2">
        <f t="shared" ref="H66" si="40">H32-G32</f>
        <v>0</v>
      </c>
      <c r="I66" s="2">
        <f t="shared" ref="I66" si="41">I32-H32</f>
        <v>0</v>
      </c>
      <c r="J66" s="2">
        <f t="shared" ref="J66" si="42">J32-I32</f>
        <v>0</v>
      </c>
      <c r="K66" s="7">
        <f t="shared" ref="K66" si="43">K32-J32</f>
        <v>0</v>
      </c>
      <c r="L66" s="7">
        <f t="shared" ref="L66:M66" si="44">L32-K32</f>
        <v>0</v>
      </c>
      <c r="M66" s="7">
        <f t="shared" si="44"/>
        <v>1031</v>
      </c>
      <c r="N66" s="7">
        <v>0</v>
      </c>
      <c r="O66" s="7">
        <v>0</v>
      </c>
    </row>
    <row r="67" spans="2:15" outlineLevel="1" x14ac:dyDescent="0.35">
      <c r="B67" s="52" t="s">
        <v>281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7">
        <v>0</v>
      </c>
      <c r="L67" s="7">
        <v>0</v>
      </c>
      <c r="M67" s="7">
        <v>0</v>
      </c>
      <c r="N67" s="7">
        <v>0</v>
      </c>
      <c r="O67" s="7">
        <v>1561</v>
      </c>
    </row>
    <row r="70" spans="2:15" x14ac:dyDescent="0.35">
      <c r="C70" s="3">
        <v>2006</v>
      </c>
      <c r="D70" s="3">
        <f>C70+1</f>
        <v>2007</v>
      </c>
      <c r="E70" s="3">
        <f t="shared" ref="E70:L70" si="45">D70+1</f>
        <v>2008</v>
      </c>
      <c r="F70" s="3">
        <f t="shared" si="45"/>
        <v>2009</v>
      </c>
      <c r="G70" s="3">
        <f t="shared" si="45"/>
        <v>2010</v>
      </c>
      <c r="H70" s="3">
        <f t="shared" si="45"/>
        <v>2011</v>
      </c>
      <c r="I70" s="3">
        <f t="shared" si="45"/>
        <v>2012</v>
      </c>
      <c r="J70" s="3">
        <f t="shared" si="45"/>
        <v>2013</v>
      </c>
      <c r="K70" s="3">
        <f t="shared" si="45"/>
        <v>2014</v>
      </c>
      <c r="L70" s="3">
        <f t="shared" si="45"/>
        <v>2015</v>
      </c>
      <c r="M70" s="3">
        <v>2016</v>
      </c>
      <c r="N70" s="3">
        <v>2017</v>
      </c>
      <c r="O70" s="3">
        <v>2018</v>
      </c>
    </row>
    <row r="71" spans="2:15" x14ac:dyDescent="0.35">
      <c r="B71" s="4" t="s">
        <v>25</v>
      </c>
      <c r="C71" s="8">
        <v>0.22508708095744259</v>
      </c>
      <c r="D71" s="8">
        <f t="shared" ref="D71:M71" si="46">D3/C3-1</f>
        <v>0.20759433602521837</v>
      </c>
      <c r="E71" s="8">
        <f t="shared" si="46"/>
        <v>0.57333323977067785</v>
      </c>
      <c r="F71" s="8">
        <f t="shared" si="46"/>
        <v>0.28369259313771411</v>
      </c>
      <c r="G71" s="8">
        <f t="shared" si="46"/>
        <v>0.11813020728376977</v>
      </c>
      <c r="H71" s="8">
        <f t="shared" si="46"/>
        <v>6.7488456208167236E-2</v>
      </c>
      <c r="I71" s="8">
        <f t="shared" si="46"/>
        <v>0.26347371607716208</v>
      </c>
      <c r="J71" s="8">
        <f t="shared" si="46"/>
        <v>0.35597742352107509</v>
      </c>
      <c r="K71" s="8">
        <f t="shared" si="46"/>
        <v>0.22758523163814415</v>
      </c>
      <c r="L71" s="8">
        <f t="shared" si="46"/>
        <v>0.16742056860474874</v>
      </c>
      <c r="M71" s="8">
        <f t="shared" si="46"/>
        <v>9.1586808350711646E-2</v>
      </c>
      <c r="N71" s="8">
        <v>8.6765415042944438E-2</v>
      </c>
      <c r="O71" s="8">
        <v>9.0653610643896654E-2</v>
      </c>
    </row>
    <row r="72" spans="2:15" outlineLevel="1" x14ac:dyDescent="0.35">
      <c r="B72" s="3" t="s">
        <v>1</v>
      </c>
      <c r="C72" s="9">
        <v>0.10906139232188654</v>
      </c>
      <c r="D72" s="9">
        <f t="shared" ref="D72:M72" si="47">D4/C4-1</f>
        <v>0.18473420147697173</v>
      </c>
      <c r="E72" s="9">
        <f t="shared" si="47"/>
        <v>0.61863342215454864</v>
      </c>
      <c r="F72" s="9">
        <f t="shared" si="47"/>
        <v>0.30098303211316635</v>
      </c>
      <c r="G72" s="9">
        <f t="shared" si="47"/>
        <v>0.11090975646130019</v>
      </c>
      <c r="H72" s="9">
        <f t="shared" si="47"/>
        <v>5.177751290573207E-2</v>
      </c>
      <c r="I72" s="9">
        <f t="shared" si="47"/>
        <v>0.19533229677933406</v>
      </c>
      <c r="J72" s="9">
        <f t="shared" si="47"/>
        <v>0.32272886013313529</v>
      </c>
      <c r="K72" s="9">
        <f t="shared" si="47"/>
        <v>0.16314902572937129</v>
      </c>
      <c r="L72" s="9">
        <f t="shared" si="47"/>
        <v>0.1455984705500355</v>
      </c>
      <c r="M72" s="9">
        <f t="shared" si="47"/>
        <v>6.5784739203547993E-2</v>
      </c>
      <c r="N72" s="9">
        <v>3.7132029971578717E-2</v>
      </c>
      <c r="O72" s="9">
        <v>5.5304123685657292E-2</v>
      </c>
    </row>
    <row r="73" spans="2:15" outlineLevel="2" x14ac:dyDescent="0.35">
      <c r="B73" s="2" t="s">
        <v>2</v>
      </c>
      <c r="C73" s="10">
        <v>8.5263661985781711E-2</v>
      </c>
      <c r="D73" s="10">
        <f t="shared" ref="D73:M73" si="48">D5/C5-1</f>
        <v>0.2015638343296331</v>
      </c>
      <c r="E73" s="10">
        <f t="shared" si="48"/>
        <v>0.60328706274292032</v>
      </c>
      <c r="F73" s="10">
        <f t="shared" si="48"/>
        <v>0.35514905524463924</v>
      </c>
      <c r="G73" s="10">
        <f t="shared" si="48"/>
        <v>0.13362569064303287</v>
      </c>
      <c r="H73" s="10">
        <f t="shared" si="48"/>
        <v>6.7602966703487199E-2</v>
      </c>
      <c r="I73" s="10">
        <f t="shared" si="48"/>
        <v>0.17997022665748852</v>
      </c>
      <c r="J73" s="10">
        <f t="shared" si="48"/>
        <v>0.30820245682264269</v>
      </c>
      <c r="K73" s="10">
        <f t="shared" si="48"/>
        <v>0.13144673232125847</v>
      </c>
      <c r="L73" s="10">
        <f t="shared" si="48"/>
        <v>0.12449381045890062</v>
      </c>
      <c r="M73" s="10">
        <f t="shared" si="48"/>
        <v>6.7792856236654542E-2</v>
      </c>
      <c r="N73" s="10">
        <v>3.5094325944064808E-2</v>
      </c>
      <c r="O73" s="10">
        <v>3.0143792935060754E-2</v>
      </c>
    </row>
    <row r="74" spans="2:15" outlineLevel="2" x14ac:dyDescent="0.35">
      <c r="B74" s="2" t="s">
        <v>3</v>
      </c>
      <c r="C74" s="10">
        <v>0.20936416184971099</v>
      </c>
      <c r="D74" s="10">
        <f t="shared" ref="D74:M74" si="49">D6/C6-1</f>
        <v>0.12226364592295202</v>
      </c>
      <c r="E74" s="10">
        <f t="shared" si="49"/>
        <v>0.59965928449744488</v>
      </c>
      <c r="F74" s="10">
        <f t="shared" si="49"/>
        <v>2.6624068157612424E-3</v>
      </c>
      <c r="G74" s="10">
        <f t="shared" si="49"/>
        <v>-8.2793414763674966E-2</v>
      </c>
      <c r="H74" s="10">
        <f t="shared" si="49"/>
        <v>-0.12269121649006998</v>
      </c>
      <c r="I74" s="10">
        <f t="shared" si="49"/>
        <v>0.41842661034846862</v>
      </c>
      <c r="J74" s="10">
        <f t="shared" si="49"/>
        <v>0.52135678391959783</v>
      </c>
      <c r="K74" s="10">
        <f t="shared" si="49"/>
        <v>0.12713704621219057</v>
      </c>
      <c r="L74" s="10">
        <f t="shared" si="49"/>
        <v>0.15973842730775512</v>
      </c>
      <c r="M74" s="10">
        <f t="shared" si="49"/>
        <v>0</v>
      </c>
      <c r="N74" s="10">
        <v>3.6803069652090459E-2</v>
      </c>
      <c r="O74" s="10">
        <v>8.7399016112289507E-2</v>
      </c>
    </row>
    <row r="75" spans="2:15" outlineLevel="2" x14ac:dyDescent="0.35">
      <c r="B75" s="2" t="s">
        <v>4</v>
      </c>
      <c r="C75" s="59" t="s">
        <v>206</v>
      </c>
      <c r="D75" s="59" t="s">
        <v>206</v>
      </c>
      <c r="E75" s="59" t="s">
        <v>206</v>
      </c>
      <c r="F75" s="10">
        <f t="shared" ref="F75:M83" si="50">F7/E7-1</f>
        <v>-4.7085201793721998E-2</v>
      </c>
      <c r="G75" s="10">
        <f t="shared" si="50"/>
        <v>0.124235294117647</v>
      </c>
      <c r="H75" s="10">
        <f t="shared" si="50"/>
        <v>-6.1532021766429468E-2</v>
      </c>
      <c r="I75" s="10">
        <f t="shared" si="50"/>
        <v>0.20651204281891178</v>
      </c>
      <c r="J75" s="10">
        <f t="shared" si="50"/>
        <v>0.3482439926062848</v>
      </c>
      <c r="K75" s="10">
        <f t="shared" si="50"/>
        <v>3.9734027968193022</v>
      </c>
      <c r="L75" s="10">
        <f t="shared" si="50"/>
        <v>0.35599294299261275</v>
      </c>
      <c r="M75" s="10">
        <f t="shared" si="50"/>
        <v>0.1210408619638137</v>
      </c>
      <c r="N75" s="10">
        <v>-3.0828376613956432E-2</v>
      </c>
      <c r="O75" s="10">
        <v>0.240999925155303</v>
      </c>
    </row>
    <row r="76" spans="2:15" outlineLevel="2" x14ac:dyDescent="0.35">
      <c r="B76" s="2" t="s">
        <v>5</v>
      </c>
      <c r="C76" s="10">
        <v>0.45125716806352006</v>
      </c>
      <c r="D76" s="10">
        <f t="shared" ref="D76:E83" si="51">D8/C8-1</f>
        <v>0</v>
      </c>
      <c r="E76" s="10">
        <f t="shared" si="51"/>
        <v>0.4285714285714286</v>
      </c>
      <c r="F76" s="10">
        <f t="shared" si="50"/>
        <v>-5.7446808510638325E-3</v>
      </c>
      <c r="G76" s="10">
        <f t="shared" si="50"/>
        <v>-6.5696554675797159E-2</v>
      </c>
      <c r="H76" s="10">
        <f t="shared" si="50"/>
        <v>0</v>
      </c>
      <c r="I76" s="10">
        <f t="shared" si="50"/>
        <v>0.24851122308749418</v>
      </c>
      <c r="J76" s="10">
        <f t="shared" si="50"/>
        <v>0.2715098147128967</v>
      </c>
      <c r="K76" s="10">
        <f t="shared" si="50"/>
        <v>0</v>
      </c>
      <c r="L76" s="10">
        <f t="shared" si="50"/>
        <v>0.77910835377290399</v>
      </c>
      <c r="M76" s="10">
        <f t="shared" si="50"/>
        <v>0.10785824345146389</v>
      </c>
      <c r="N76" s="10">
        <v>0.24939609106214755</v>
      </c>
      <c r="O76" s="10">
        <v>0.43895008202484243</v>
      </c>
    </row>
    <row r="77" spans="2:15" outlineLevel="1" x14ac:dyDescent="0.35">
      <c r="B77" s="3" t="s">
        <v>6</v>
      </c>
      <c r="C77" s="9">
        <v>9.1305090536385344E-2</v>
      </c>
      <c r="D77" s="9">
        <f t="shared" si="51"/>
        <v>0.18001095718869853</v>
      </c>
      <c r="E77" s="9">
        <f t="shared" si="51"/>
        <v>0.18670823108045376</v>
      </c>
      <c r="F77" s="9">
        <f t="shared" si="50"/>
        <v>0.19796557120500791</v>
      </c>
      <c r="G77" s="9">
        <f t="shared" si="50"/>
        <v>8.5844919287114685E-3</v>
      </c>
      <c r="H77" s="9">
        <f t="shared" si="50"/>
        <v>0.11643075215098531</v>
      </c>
      <c r="I77" s="9">
        <f t="shared" si="50"/>
        <v>5.386368344727499E-3</v>
      </c>
      <c r="J77" s="9">
        <f t="shared" si="50"/>
        <v>0.11947249124253045</v>
      </c>
      <c r="K77" s="9">
        <f t="shared" si="50"/>
        <v>0.34166543955234863</v>
      </c>
      <c r="L77" s="9">
        <f t="shared" si="50"/>
        <v>4.7194402524351808E-2</v>
      </c>
      <c r="M77" s="9">
        <f t="shared" si="50"/>
        <v>3.6053976156164014E-2</v>
      </c>
      <c r="N77" s="9">
        <v>8.7706431299157783E-2</v>
      </c>
      <c r="O77" s="9">
        <v>1.0602432049106048E-2</v>
      </c>
    </row>
    <row r="78" spans="2:15" outlineLevel="2" x14ac:dyDescent="0.35">
      <c r="B78" s="2" t="s">
        <v>7</v>
      </c>
      <c r="C78" s="10">
        <v>-5.2478134110787176E-3</v>
      </c>
      <c r="D78" s="10">
        <f t="shared" si="51"/>
        <v>0.31281750683860876</v>
      </c>
      <c r="E78" s="10">
        <f t="shared" si="51"/>
        <v>0.2564369697871709</v>
      </c>
      <c r="F78" s="10">
        <f t="shared" si="50"/>
        <v>0.20007107320540163</v>
      </c>
      <c r="G78" s="10">
        <f t="shared" si="50"/>
        <v>9.8706939097819024E-3</v>
      </c>
      <c r="H78" s="10">
        <f t="shared" si="50"/>
        <v>1.5443260678330795E-2</v>
      </c>
      <c r="I78" s="10">
        <f t="shared" si="50"/>
        <v>7.7004524015777953E-4</v>
      </c>
      <c r="J78" s="10">
        <f t="shared" si="50"/>
        <v>2.1256131576416371E-2</v>
      </c>
      <c r="K78" s="10">
        <f t="shared" si="50"/>
        <v>0.11828969674138268</v>
      </c>
      <c r="L78" s="10">
        <f t="shared" si="50"/>
        <v>0.14485430352029649</v>
      </c>
      <c r="M78" s="10">
        <f t="shared" si="50"/>
        <v>0.10122112696777985</v>
      </c>
      <c r="N78" s="10">
        <v>0</v>
      </c>
      <c r="O78" s="10">
        <v>-0.1641282565130262</v>
      </c>
    </row>
    <row r="79" spans="2:15" outlineLevel="2" x14ac:dyDescent="0.35">
      <c r="B79" s="2" t="s">
        <v>8</v>
      </c>
      <c r="C79" s="10">
        <v>0.20253537735849042</v>
      </c>
      <c r="D79" s="10">
        <f t="shared" si="51"/>
        <v>-4.9031625398365808E-4</v>
      </c>
      <c r="E79" s="10">
        <f t="shared" si="51"/>
        <v>-1.8886436104979198E-2</v>
      </c>
      <c r="F79" s="10">
        <f t="shared" si="50"/>
        <v>0.14100000000000001</v>
      </c>
      <c r="G79" s="10">
        <f t="shared" si="50"/>
        <v>-1.5337423312883347E-3</v>
      </c>
      <c r="H79" s="10">
        <f t="shared" si="50"/>
        <v>0.36690805354399814</v>
      </c>
      <c r="I79" s="10">
        <f t="shared" si="50"/>
        <v>-4.49510354792102E-2</v>
      </c>
      <c r="J79" s="10">
        <f t="shared" si="50"/>
        <v>0.2349974785678266</v>
      </c>
      <c r="K79" s="10">
        <f t="shared" si="50"/>
        <v>0.45106846331836126</v>
      </c>
      <c r="L79" s="10">
        <f t="shared" si="50"/>
        <v>0</v>
      </c>
      <c r="M79" s="10">
        <f t="shared" si="50"/>
        <v>0</v>
      </c>
      <c r="N79" s="10">
        <v>0</v>
      </c>
      <c r="O79" s="10">
        <v>0</v>
      </c>
    </row>
    <row r="80" spans="2:15" outlineLevel="2" x14ac:dyDescent="0.35">
      <c r="B80" s="2" t="s">
        <v>9</v>
      </c>
      <c r="C80" s="10">
        <v>0.12898139388205612</v>
      </c>
      <c r="D80" s="10">
        <f t="shared" si="51"/>
        <v>0.19581005586592171</v>
      </c>
      <c r="E80" s="10">
        <f t="shared" si="51"/>
        <v>0.27306704041111884</v>
      </c>
      <c r="F80" s="10">
        <f t="shared" si="50"/>
        <v>0.23651376146788983</v>
      </c>
      <c r="G80" s="10">
        <f t="shared" si="50"/>
        <v>1.3503487164267636E-2</v>
      </c>
      <c r="H80" s="10">
        <f t="shared" si="50"/>
        <v>0.10058565153733512</v>
      </c>
      <c r="I80" s="10">
        <f t="shared" si="50"/>
        <v>5.3478781428761613E-2</v>
      </c>
      <c r="J80" s="10">
        <f t="shared" si="50"/>
        <v>0.16163657027402434</v>
      </c>
      <c r="K80" s="10">
        <f t="shared" si="50"/>
        <v>0.51212088270464218</v>
      </c>
      <c r="L80" s="10">
        <f t="shared" si="50"/>
        <v>0</v>
      </c>
      <c r="M80" s="10">
        <f t="shared" si="50"/>
        <v>0</v>
      </c>
      <c r="N80" s="10">
        <v>0.24931703810208483</v>
      </c>
      <c r="O80" s="10">
        <v>0.16762573368626987</v>
      </c>
    </row>
    <row r="81" spans="2:15" outlineLevel="1" x14ac:dyDescent="0.35">
      <c r="B81" s="3" t="s">
        <v>14</v>
      </c>
      <c r="C81" s="9">
        <v>2.5594059405940595</v>
      </c>
      <c r="D81" s="9">
        <f t="shared" si="51"/>
        <v>0.35151478502751399</v>
      </c>
      <c r="E81" s="9">
        <f t="shared" si="51"/>
        <v>0.41360178970917216</v>
      </c>
      <c r="F81" s="9">
        <f t="shared" si="50"/>
        <v>0.19310628600367163</v>
      </c>
      <c r="G81" s="9">
        <f t="shared" si="50"/>
        <v>0.14145112083830758</v>
      </c>
      <c r="H81" s="9">
        <f t="shared" si="50"/>
        <v>0.17772561414925492</v>
      </c>
      <c r="I81" s="9">
        <f t="shared" si="50"/>
        <v>0.84984410151162293</v>
      </c>
      <c r="J81" s="9">
        <f t="shared" si="50"/>
        <v>0.51866352318672049</v>
      </c>
      <c r="K81" s="9">
        <f t="shared" si="50"/>
        <v>0.26686944182975347</v>
      </c>
      <c r="L81" s="9">
        <f t="shared" si="50"/>
        <v>7.5359441970845431E-2</v>
      </c>
      <c r="M81" s="9">
        <f t="shared" si="50"/>
        <v>6.7381664432298649E-2</v>
      </c>
      <c r="N81" s="9">
        <v>0.19449972947905403</v>
      </c>
      <c r="O81" s="9">
        <v>0.11361623481928729</v>
      </c>
    </row>
    <row r="82" spans="2:15" outlineLevel="2" x14ac:dyDescent="0.35">
      <c r="B82" s="2" t="s">
        <v>15</v>
      </c>
      <c r="C82" s="10">
        <v>3.9337772844987051</v>
      </c>
      <c r="D82" s="10">
        <f t="shared" si="51"/>
        <v>0.47720455908818238</v>
      </c>
      <c r="E82" s="10">
        <f t="shared" si="51"/>
        <v>0.40578680203045692</v>
      </c>
      <c r="F82" s="10">
        <f t="shared" si="50"/>
        <v>0.1525601213259189</v>
      </c>
      <c r="G82" s="10">
        <f t="shared" si="50"/>
        <v>6.6762743193709451E-2</v>
      </c>
      <c r="H82" s="10">
        <f t="shared" si="50"/>
        <v>0.2319236417033772</v>
      </c>
      <c r="I82" s="10">
        <f t="shared" si="50"/>
        <v>0.82141750303954963</v>
      </c>
      <c r="J82" s="10">
        <f t="shared" si="50"/>
        <v>0.52792429616638104</v>
      </c>
      <c r="K82" s="10">
        <f t="shared" si="50"/>
        <v>0.25076667409069908</v>
      </c>
      <c r="L82" s="10">
        <f t="shared" si="50"/>
        <v>8.1397419390187187E-2</v>
      </c>
      <c r="M82" s="10">
        <f t="shared" si="50"/>
        <v>7.6708233848648222E-2</v>
      </c>
      <c r="N82" s="10">
        <v>0.14362180825720983</v>
      </c>
      <c r="O82" s="10">
        <v>5.8973594066637158E-2</v>
      </c>
    </row>
    <row r="83" spans="2:15" outlineLevel="2" x14ac:dyDescent="0.35">
      <c r="B83" s="2" t="s">
        <v>16</v>
      </c>
      <c r="C83" s="10">
        <v>0.64745239320638193</v>
      </c>
      <c r="D83" s="10">
        <f t="shared" si="51"/>
        <v>-0.17213370821618235</v>
      </c>
      <c r="E83" s="10">
        <f t="shared" si="51"/>
        <v>0.47169811320754707</v>
      </c>
      <c r="F83" s="10">
        <f t="shared" si="50"/>
        <v>0.48102564102564083</v>
      </c>
      <c r="G83" s="10">
        <f t="shared" si="50"/>
        <v>0.55418975069252085</v>
      </c>
      <c r="H83" s="10">
        <f t="shared" si="50"/>
        <v>-2.7848947309791705E-2</v>
      </c>
      <c r="I83" s="10">
        <f t="shared" si="50"/>
        <v>0.98647874412742098</v>
      </c>
      <c r="J83" s="10">
        <f t="shared" si="50"/>
        <v>0.47784956160590619</v>
      </c>
      <c r="K83" s="10">
        <f t="shared" si="50"/>
        <v>0.34024199843871994</v>
      </c>
      <c r="L83" s="10">
        <f t="shared" si="50"/>
        <v>4.9684014328566839E-2</v>
      </c>
      <c r="M83" s="10">
        <f t="shared" si="50"/>
        <v>2.6523874261298985E-2</v>
      </c>
      <c r="N83" s="10">
        <v>0.33217113976053381</v>
      </c>
      <c r="O83" s="10">
        <v>0.14191807502688225</v>
      </c>
    </row>
    <row r="84" spans="2:15" outlineLevel="2" x14ac:dyDescent="0.35">
      <c r="B84" s="52" t="s">
        <v>260</v>
      </c>
      <c r="C84" s="54" t="s">
        <v>206</v>
      </c>
      <c r="D84" s="54" t="s">
        <v>206</v>
      </c>
      <c r="E84" s="54" t="s">
        <v>206</v>
      </c>
      <c r="F84" s="54" t="s">
        <v>206</v>
      </c>
      <c r="G84" s="54" t="s">
        <v>206</v>
      </c>
      <c r="H84" s="54" t="s">
        <v>206</v>
      </c>
      <c r="I84" s="54" t="s">
        <v>206</v>
      </c>
      <c r="J84" s="54" t="s">
        <v>206</v>
      </c>
      <c r="K84" s="54" t="s">
        <v>206</v>
      </c>
      <c r="L84" s="54" t="s">
        <v>206</v>
      </c>
      <c r="M84" s="54" t="s">
        <v>206</v>
      </c>
      <c r="N84" s="54" t="s">
        <v>206</v>
      </c>
      <c r="O84" s="10">
        <v>0.55089988751406094</v>
      </c>
    </row>
    <row r="85" spans="2:15" outlineLevel="2" x14ac:dyDescent="0.35">
      <c r="B85" s="52" t="s">
        <v>285</v>
      </c>
      <c r="C85" s="54" t="s">
        <v>206</v>
      </c>
      <c r="D85" s="54" t="s">
        <v>206</v>
      </c>
      <c r="E85" s="54" t="s">
        <v>206</v>
      </c>
      <c r="F85" s="54" t="s">
        <v>206</v>
      </c>
      <c r="G85" s="54" t="s">
        <v>206</v>
      </c>
      <c r="H85" s="54" t="s">
        <v>206</v>
      </c>
      <c r="I85" s="54" t="s">
        <v>206</v>
      </c>
      <c r="J85" s="54" t="s">
        <v>206</v>
      </c>
      <c r="K85" s="54" t="s">
        <v>206</v>
      </c>
      <c r="L85" s="54" t="s">
        <v>206</v>
      </c>
      <c r="M85" s="54" t="s">
        <v>206</v>
      </c>
      <c r="N85" s="54" t="s">
        <v>206</v>
      </c>
      <c r="O85" s="54" t="s">
        <v>206</v>
      </c>
    </row>
    <row r="86" spans="2:15" outlineLevel="1" x14ac:dyDescent="0.35">
      <c r="B86" s="3" t="s">
        <v>10</v>
      </c>
      <c r="C86" s="53" t="s">
        <v>206</v>
      </c>
      <c r="D86" s="53" t="s">
        <v>206</v>
      </c>
      <c r="E86" s="53" t="s">
        <v>206</v>
      </c>
      <c r="F86" s="9">
        <f t="shared" ref="F86:M86" si="52">F18/E18-1</f>
        <v>0.59732701013149359</v>
      </c>
      <c r="G86" s="9">
        <f t="shared" si="52"/>
        <v>0.5319838056680164</v>
      </c>
      <c r="H86" s="9">
        <f t="shared" si="52"/>
        <v>-0.10332980972515859</v>
      </c>
      <c r="I86" s="9">
        <f t="shared" si="52"/>
        <v>-0.31289910600255433</v>
      </c>
      <c r="J86" s="9">
        <f t="shared" si="52"/>
        <v>0.46525593365742091</v>
      </c>
      <c r="K86" s="9">
        <f t="shared" si="52"/>
        <v>1.2045277127244343</v>
      </c>
      <c r="L86" s="9">
        <f t="shared" si="52"/>
        <v>0.50947237960339908</v>
      </c>
      <c r="M86" s="9">
        <f t="shared" si="52"/>
        <v>0.41721893144097111</v>
      </c>
      <c r="N86" s="9">
        <v>9.9524105110697203E-2</v>
      </c>
      <c r="O86" s="9">
        <v>0.52450131727512228</v>
      </c>
    </row>
    <row r="87" spans="2:15" outlineLevel="2" x14ac:dyDescent="0.35">
      <c r="B87" s="52" t="s">
        <v>11</v>
      </c>
      <c r="C87" s="54" t="s">
        <v>206</v>
      </c>
      <c r="D87" s="54" t="s">
        <v>206</v>
      </c>
      <c r="E87" s="54" t="s">
        <v>206</v>
      </c>
      <c r="F87" s="54" t="s">
        <v>206</v>
      </c>
      <c r="G87" s="10">
        <f t="shared" ref="G87:M88" si="53">G19/F19-1</f>
        <v>3.1947194719471943</v>
      </c>
      <c r="H87" s="10">
        <f t="shared" si="53"/>
        <v>-0.23839496459480725</v>
      </c>
      <c r="I87" s="10">
        <f t="shared" si="53"/>
        <v>-7.8770661157024913E-2</v>
      </c>
      <c r="J87" s="10">
        <f t="shared" si="53"/>
        <v>0.91225119147743228</v>
      </c>
      <c r="K87" s="10">
        <f t="shared" si="53"/>
        <v>0.67292185896496148</v>
      </c>
      <c r="L87" s="10">
        <f t="shared" si="53"/>
        <v>0</v>
      </c>
      <c r="M87" s="10">
        <f t="shared" si="53"/>
        <v>-4.241521339058818E-2</v>
      </c>
      <c r="N87" s="10">
        <v>4.127390866660563E-2</v>
      </c>
      <c r="O87" s="10">
        <v>0.31868518193004047</v>
      </c>
    </row>
    <row r="88" spans="2:15" outlineLevel="2" x14ac:dyDescent="0.35">
      <c r="B88" s="52" t="s">
        <v>12</v>
      </c>
      <c r="C88" s="54" t="s">
        <v>206</v>
      </c>
      <c r="D88" s="54" t="s">
        <v>206</v>
      </c>
      <c r="E88" s="54" t="s">
        <v>206</v>
      </c>
      <c r="F88" s="10">
        <f>F20/E20-1</f>
        <v>0.33606380685492554</v>
      </c>
      <c r="G88" s="10">
        <f t="shared" si="53"/>
        <v>1.1293965795418082E-2</v>
      </c>
      <c r="H88" s="10">
        <f t="shared" si="53"/>
        <v>6.222080408423647E-3</v>
      </c>
      <c r="I88" s="10">
        <f t="shared" si="53"/>
        <v>-0.45663548438243229</v>
      </c>
      <c r="J88" s="10">
        <f t="shared" si="53"/>
        <v>0</v>
      </c>
      <c r="K88" s="10">
        <f t="shared" si="53"/>
        <v>1.1604902246863151</v>
      </c>
      <c r="L88" s="10">
        <f t="shared" si="53"/>
        <v>1.0818476499189624</v>
      </c>
      <c r="M88" s="10">
        <f t="shared" si="53"/>
        <v>0.67561956662774092</v>
      </c>
      <c r="N88" s="10">
        <v>1.6377574725104482E-2</v>
      </c>
      <c r="O88" s="10">
        <v>0.16163193783093988</v>
      </c>
    </row>
    <row r="89" spans="2:15" outlineLevel="2" x14ac:dyDescent="0.35">
      <c r="B89" s="52" t="s">
        <v>13</v>
      </c>
      <c r="C89" s="54" t="s">
        <v>206</v>
      </c>
      <c r="D89" s="54" t="s">
        <v>206</v>
      </c>
      <c r="E89" s="54" t="s">
        <v>206</v>
      </c>
      <c r="F89" s="54" t="s">
        <v>206</v>
      </c>
      <c r="G89" s="54" t="s">
        <v>206</v>
      </c>
      <c r="H89" s="54" t="s">
        <v>206</v>
      </c>
      <c r="I89" s="54" t="s">
        <v>206</v>
      </c>
      <c r="J89" s="54" t="s">
        <v>206</v>
      </c>
      <c r="K89" s="54" t="s">
        <v>206</v>
      </c>
      <c r="L89" s="10">
        <f>L21/K21-1</f>
        <v>0.92666137145882943</v>
      </c>
      <c r="M89" s="10">
        <f>M21/L21-1</f>
        <v>0.59062800604644794</v>
      </c>
      <c r="N89" s="10">
        <v>3.516198704103668E-2</v>
      </c>
      <c r="O89" s="10">
        <v>0.59756301118344179</v>
      </c>
    </row>
    <row r="90" spans="2:15" outlineLevel="2" x14ac:dyDescent="0.35">
      <c r="B90" s="52" t="s">
        <v>261</v>
      </c>
      <c r="C90" s="54" t="s">
        <v>206</v>
      </c>
      <c r="D90" s="54" t="s">
        <v>206</v>
      </c>
      <c r="E90" s="54" t="s">
        <v>206</v>
      </c>
      <c r="F90" s="54" t="s">
        <v>206</v>
      </c>
      <c r="G90" s="54" t="s">
        <v>206</v>
      </c>
      <c r="H90" s="54" t="s">
        <v>206</v>
      </c>
      <c r="I90" s="54" t="s">
        <v>206</v>
      </c>
      <c r="J90" s="54" t="s">
        <v>206</v>
      </c>
      <c r="K90" s="54" t="s">
        <v>206</v>
      </c>
      <c r="L90" s="54" t="s">
        <v>206</v>
      </c>
      <c r="M90" s="54" t="s">
        <v>206</v>
      </c>
      <c r="N90" s="54" t="s">
        <v>206</v>
      </c>
      <c r="O90" s="10">
        <v>3.1371493340889769</v>
      </c>
    </row>
    <row r="91" spans="2:15" outlineLevel="2" x14ac:dyDescent="0.35">
      <c r="B91" s="52" t="s">
        <v>280</v>
      </c>
      <c r="C91" s="54" t="s">
        <v>206</v>
      </c>
      <c r="D91" s="54" t="s">
        <v>206</v>
      </c>
      <c r="E91" s="54" t="s">
        <v>206</v>
      </c>
      <c r="F91" s="54" t="s">
        <v>206</v>
      </c>
      <c r="G91" s="54" t="s">
        <v>206</v>
      </c>
      <c r="H91" s="54" t="s">
        <v>206</v>
      </c>
      <c r="I91" s="54" t="s">
        <v>206</v>
      </c>
      <c r="J91" s="54" t="s">
        <v>206</v>
      </c>
      <c r="K91" s="54" t="s">
        <v>206</v>
      </c>
      <c r="L91" s="54" t="s">
        <v>206</v>
      </c>
      <c r="M91" s="54" t="s">
        <v>206</v>
      </c>
      <c r="N91" s="54" t="s">
        <v>206</v>
      </c>
      <c r="O91" s="54" t="s">
        <v>206</v>
      </c>
    </row>
    <row r="92" spans="2:15" outlineLevel="1" x14ac:dyDescent="0.35">
      <c r="B92" s="3" t="s">
        <v>17</v>
      </c>
      <c r="C92" s="53" t="s">
        <v>206</v>
      </c>
      <c r="D92" s="53" t="s">
        <v>206</v>
      </c>
      <c r="E92" s="53" t="s">
        <v>206</v>
      </c>
      <c r="F92" s="53" t="s">
        <v>206</v>
      </c>
      <c r="G92" s="53" t="s">
        <v>206</v>
      </c>
      <c r="H92" s="53" t="s">
        <v>206</v>
      </c>
      <c r="I92" s="53" t="s">
        <v>206</v>
      </c>
      <c r="J92" s="53" t="s">
        <v>206</v>
      </c>
      <c r="K92" s="53" t="s">
        <v>206</v>
      </c>
      <c r="L92" s="9">
        <f>L24/K24-1</f>
        <v>2.5426813301911495</v>
      </c>
      <c r="M92" s="9">
        <f>M24/L24-1</f>
        <v>0.39328873942126474</v>
      </c>
      <c r="N92" s="9">
        <v>0.28635845203045007</v>
      </c>
      <c r="O92" s="9">
        <v>1.0619213559601715E-2</v>
      </c>
    </row>
    <row r="93" spans="2:15" outlineLevel="2" x14ac:dyDescent="0.35">
      <c r="B93" s="2" t="s">
        <v>18</v>
      </c>
      <c r="C93" s="54" t="s">
        <v>206</v>
      </c>
      <c r="D93" s="54" t="s">
        <v>206</v>
      </c>
      <c r="E93" s="54" t="s">
        <v>206</v>
      </c>
      <c r="F93" s="54" t="s">
        <v>206</v>
      </c>
      <c r="G93" s="54" t="s">
        <v>206</v>
      </c>
      <c r="H93" s="54" t="s">
        <v>206</v>
      </c>
      <c r="I93" s="54" t="s">
        <v>206</v>
      </c>
      <c r="J93" s="54" t="s">
        <v>206</v>
      </c>
      <c r="K93" s="54" t="s">
        <v>206</v>
      </c>
      <c r="L93" s="10">
        <f>L25/K25-1</f>
        <v>2.5426813301911495</v>
      </c>
      <c r="M93" s="10">
        <f>M25/L25-1</f>
        <v>0.39328873942126474</v>
      </c>
      <c r="N93" s="10">
        <v>0.20583008408265036</v>
      </c>
      <c r="O93" s="10">
        <v>1.1328391368425672E-2</v>
      </c>
    </row>
    <row r="94" spans="2:15" outlineLevel="2" x14ac:dyDescent="0.35">
      <c r="B94" s="52" t="s">
        <v>273</v>
      </c>
      <c r="C94" s="54" t="s">
        <v>206</v>
      </c>
      <c r="D94" s="54" t="s">
        <v>206</v>
      </c>
      <c r="E94" s="54" t="s">
        <v>206</v>
      </c>
      <c r="F94" s="54" t="s">
        <v>206</v>
      </c>
      <c r="G94" s="54" t="s">
        <v>206</v>
      </c>
      <c r="H94" s="54" t="s">
        <v>206</v>
      </c>
      <c r="I94" s="54" t="s">
        <v>206</v>
      </c>
      <c r="J94" s="54" t="s">
        <v>206</v>
      </c>
      <c r="K94" s="54" t="s">
        <v>206</v>
      </c>
      <c r="L94" s="54" t="s">
        <v>206</v>
      </c>
      <c r="M94" s="54" t="s">
        <v>206</v>
      </c>
      <c r="N94" s="54" t="s">
        <v>206</v>
      </c>
      <c r="O94" s="10">
        <v>0</v>
      </c>
    </row>
    <row r="95" spans="2:15" outlineLevel="1" x14ac:dyDescent="0.35">
      <c r="B95" s="3" t="s">
        <v>19</v>
      </c>
      <c r="C95" s="53" t="s">
        <v>206</v>
      </c>
      <c r="D95" s="53" t="s">
        <v>206</v>
      </c>
      <c r="E95" s="53" t="s">
        <v>206</v>
      </c>
      <c r="F95" s="53" t="s">
        <v>206</v>
      </c>
      <c r="G95" s="53" t="s">
        <v>206</v>
      </c>
      <c r="H95" s="53" t="s">
        <v>206</v>
      </c>
      <c r="I95" s="53" t="s">
        <v>206</v>
      </c>
      <c r="J95" s="53" t="s">
        <v>206</v>
      </c>
      <c r="K95" s="53" t="s">
        <v>206</v>
      </c>
      <c r="L95" s="53" t="s">
        <v>206</v>
      </c>
      <c r="M95" s="9">
        <f>M27/L27-1</f>
        <v>0.38299034784192321</v>
      </c>
      <c r="N95" s="9">
        <v>-0.13260468791150903</v>
      </c>
      <c r="O95" s="9">
        <v>7.1808106877182309E-2</v>
      </c>
    </row>
    <row r="96" spans="2:15" outlineLevel="2" x14ac:dyDescent="0.35">
      <c r="B96" s="2" t="s">
        <v>20</v>
      </c>
      <c r="C96" s="54" t="s">
        <v>206</v>
      </c>
      <c r="D96" s="54" t="s">
        <v>206</v>
      </c>
      <c r="E96" s="54" t="s">
        <v>206</v>
      </c>
      <c r="F96" s="54" t="s">
        <v>206</v>
      </c>
      <c r="G96" s="54" t="s">
        <v>206</v>
      </c>
      <c r="H96" s="54" t="s">
        <v>206</v>
      </c>
      <c r="I96" s="54" t="s">
        <v>206</v>
      </c>
      <c r="J96" s="54" t="s">
        <v>206</v>
      </c>
      <c r="K96" s="54" t="s">
        <v>206</v>
      </c>
      <c r="L96" s="54" t="s">
        <v>206</v>
      </c>
      <c r="M96" s="10">
        <f>M28/L28-1</f>
        <v>0</v>
      </c>
      <c r="N96" s="10">
        <v>0</v>
      </c>
      <c r="O96" s="10">
        <v>0</v>
      </c>
    </row>
    <row r="97" spans="2:15" outlineLevel="2" x14ac:dyDescent="0.35">
      <c r="B97" s="2" t="s">
        <v>21</v>
      </c>
      <c r="C97" s="54" t="s">
        <v>206</v>
      </c>
      <c r="D97" s="54" t="s">
        <v>206</v>
      </c>
      <c r="E97" s="54" t="s">
        <v>206</v>
      </c>
      <c r="F97" s="54" t="s">
        <v>206</v>
      </c>
      <c r="G97" s="54" t="s">
        <v>206</v>
      </c>
      <c r="H97" s="54" t="s">
        <v>206</v>
      </c>
      <c r="I97" s="54" t="s">
        <v>206</v>
      </c>
      <c r="J97" s="54" t="s">
        <v>206</v>
      </c>
      <c r="K97" s="54" t="s">
        <v>206</v>
      </c>
      <c r="L97" s="54" t="s">
        <v>206</v>
      </c>
      <c r="M97" s="10">
        <f>M29/L29-1</f>
        <v>0</v>
      </c>
      <c r="N97" s="10">
        <v>0</v>
      </c>
      <c r="O97" s="10">
        <v>0</v>
      </c>
    </row>
    <row r="98" spans="2:15" outlineLevel="2" x14ac:dyDescent="0.35">
      <c r="B98" s="2" t="s">
        <v>22</v>
      </c>
      <c r="C98" s="54" t="s">
        <v>206</v>
      </c>
      <c r="D98" s="54" t="s">
        <v>206</v>
      </c>
      <c r="E98" s="54" t="s">
        <v>206</v>
      </c>
      <c r="F98" s="54" t="s">
        <v>206</v>
      </c>
      <c r="G98" s="54" t="s">
        <v>206</v>
      </c>
      <c r="H98" s="54" t="s">
        <v>206</v>
      </c>
      <c r="I98" s="54" t="s">
        <v>206</v>
      </c>
      <c r="J98" s="54" t="s">
        <v>206</v>
      </c>
      <c r="K98" s="54" t="s">
        <v>206</v>
      </c>
      <c r="L98" s="54" t="s">
        <v>206</v>
      </c>
      <c r="M98" s="10">
        <f>M30/L30-1</f>
        <v>0.98529411764705888</v>
      </c>
      <c r="N98" s="10">
        <v>0.27175925925925926</v>
      </c>
      <c r="O98" s="10">
        <v>-0.39606843829632321</v>
      </c>
    </row>
    <row r="99" spans="2:15" outlineLevel="2" x14ac:dyDescent="0.35">
      <c r="B99" s="2" t="s">
        <v>23</v>
      </c>
      <c r="C99" s="54" t="s">
        <v>206</v>
      </c>
      <c r="D99" s="54" t="s">
        <v>206</v>
      </c>
      <c r="E99" s="54" t="s">
        <v>206</v>
      </c>
      <c r="F99" s="54" t="s">
        <v>206</v>
      </c>
      <c r="G99" s="54" t="s">
        <v>206</v>
      </c>
      <c r="H99" s="54" t="s">
        <v>206</v>
      </c>
      <c r="I99" s="54" t="s">
        <v>206</v>
      </c>
      <c r="J99" s="54" t="s">
        <v>206</v>
      </c>
      <c r="K99" s="54" t="s">
        <v>206</v>
      </c>
      <c r="L99" s="54" t="s">
        <v>206</v>
      </c>
      <c r="M99" s="10">
        <f>M31/L31-1</f>
        <v>0</v>
      </c>
      <c r="N99" s="10">
        <v>-1</v>
      </c>
      <c r="O99" s="54" t="s">
        <v>206</v>
      </c>
    </row>
    <row r="100" spans="2:15" outlineLevel="1" x14ac:dyDescent="0.35">
      <c r="B100" s="52" t="s">
        <v>250</v>
      </c>
      <c r="C100" s="54" t="s">
        <v>206</v>
      </c>
      <c r="D100" s="54" t="s">
        <v>206</v>
      </c>
      <c r="E100" s="54" t="s">
        <v>206</v>
      </c>
      <c r="F100" s="54" t="s">
        <v>206</v>
      </c>
      <c r="G100" s="54" t="s">
        <v>206</v>
      </c>
      <c r="H100" s="54" t="s">
        <v>206</v>
      </c>
      <c r="I100" s="54" t="s">
        <v>206</v>
      </c>
      <c r="J100" s="54" t="s">
        <v>206</v>
      </c>
      <c r="K100" s="54" t="s">
        <v>206</v>
      </c>
      <c r="L100" s="54" t="s">
        <v>206</v>
      </c>
      <c r="M100" s="54" t="s">
        <v>206</v>
      </c>
      <c r="N100" s="10">
        <v>0</v>
      </c>
      <c r="O100" s="10">
        <v>0</v>
      </c>
    </row>
    <row r="101" spans="2:15" outlineLevel="1" x14ac:dyDescent="0.35">
      <c r="B101" s="52" t="s">
        <v>281</v>
      </c>
      <c r="C101" s="54" t="s">
        <v>206</v>
      </c>
      <c r="D101" s="54" t="s">
        <v>206</v>
      </c>
      <c r="E101" s="54" t="s">
        <v>206</v>
      </c>
      <c r="F101" s="54" t="s">
        <v>206</v>
      </c>
      <c r="G101" s="54" t="s">
        <v>206</v>
      </c>
      <c r="H101" s="54" t="s">
        <v>206</v>
      </c>
      <c r="I101" s="54" t="s">
        <v>206</v>
      </c>
      <c r="J101" s="54" t="s">
        <v>206</v>
      </c>
      <c r="K101" s="54" t="s">
        <v>206</v>
      </c>
      <c r="L101" s="54" t="s">
        <v>206</v>
      </c>
      <c r="M101" s="54" t="s">
        <v>206</v>
      </c>
      <c r="N101" s="54" t="s">
        <v>206</v>
      </c>
      <c r="O101" s="54" t="s">
        <v>206</v>
      </c>
    </row>
    <row r="104" spans="2:15" x14ac:dyDescent="0.35">
      <c r="C104" s="3">
        <v>2006</v>
      </c>
      <c r="D104" s="3">
        <f>C104+1</f>
        <v>2007</v>
      </c>
      <c r="E104" s="3">
        <f t="shared" ref="E104" si="54">D104+1</f>
        <v>2008</v>
      </c>
      <c r="F104" s="3">
        <f t="shared" ref="F104" si="55">E104+1</f>
        <v>2009</v>
      </c>
      <c r="G104" s="3">
        <f t="shared" ref="G104" si="56">F104+1</f>
        <v>2010</v>
      </c>
      <c r="H104" s="3">
        <f t="shared" ref="H104" si="57">G104+1</f>
        <v>2011</v>
      </c>
      <c r="I104" s="3">
        <f t="shared" ref="I104" si="58">H104+1</f>
        <v>2012</v>
      </c>
      <c r="J104" s="3">
        <f t="shared" ref="J104" si="59">I104+1</f>
        <v>2013</v>
      </c>
      <c r="K104" s="3">
        <f t="shared" ref="K104" si="60">J104+1</f>
        <v>2014</v>
      </c>
      <c r="L104" s="3">
        <f t="shared" ref="L104" si="61">K104+1</f>
        <v>2015</v>
      </c>
      <c r="M104" s="3">
        <v>2016</v>
      </c>
      <c r="N104" s="3">
        <v>2017</v>
      </c>
      <c r="O104" s="3">
        <v>2018</v>
      </c>
    </row>
    <row r="105" spans="2:15" x14ac:dyDescent="0.35">
      <c r="B105" s="4" t="s">
        <v>207</v>
      </c>
      <c r="C105" s="8">
        <f t="shared" ref="C105:L105" si="62">C106+C111+C115+C120+C126+C129</f>
        <v>0.99999999999999989</v>
      </c>
      <c r="D105" s="8">
        <f t="shared" si="62"/>
        <v>1</v>
      </c>
      <c r="E105" s="8">
        <f t="shared" si="62"/>
        <v>1</v>
      </c>
      <c r="F105" s="8">
        <f t="shared" si="62"/>
        <v>1</v>
      </c>
      <c r="G105" s="8">
        <f t="shared" si="62"/>
        <v>1</v>
      </c>
      <c r="H105" s="8">
        <f t="shared" si="62"/>
        <v>1</v>
      </c>
      <c r="I105" s="8">
        <f t="shared" si="62"/>
        <v>1</v>
      </c>
      <c r="J105" s="8">
        <f t="shared" si="62"/>
        <v>0.99999999999999989</v>
      </c>
      <c r="K105" s="8">
        <f t="shared" si="62"/>
        <v>1</v>
      </c>
      <c r="L105" s="8">
        <f t="shared" si="62"/>
        <v>1</v>
      </c>
      <c r="M105" s="8">
        <f t="shared" ref="M105" si="63">M106+M111+M115+M120+M126+M129</f>
        <v>1</v>
      </c>
      <c r="N105" s="8">
        <v>1</v>
      </c>
      <c r="O105" s="8">
        <v>1</v>
      </c>
    </row>
    <row r="106" spans="2:15" outlineLevel="1" x14ac:dyDescent="0.35">
      <c r="B106" s="3" t="s">
        <v>1</v>
      </c>
      <c r="C106" s="43">
        <v>0.75159521731393364</v>
      </c>
      <c r="D106" s="55">
        <v>0.73736728722097866</v>
      </c>
      <c r="E106" s="55">
        <v>0.75859792784475344</v>
      </c>
      <c r="F106" s="55">
        <v>0.76881570992780168</v>
      </c>
      <c r="G106" s="55">
        <v>0.76385099652598676</v>
      </c>
      <c r="H106" s="55">
        <v>0.75260888928994552</v>
      </c>
      <c r="I106" s="55">
        <v>0.71201933270494189</v>
      </c>
      <c r="J106" s="55">
        <v>0.6945606202616289</v>
      </c>
      <c r="K106" s="55">
        <v>0.65810298783835475</v>
      </c>
      <c r="L106" s="55">
        <v>0.64619784995669349</v>
      </c>
      <c r="M106" s="55">
        <v>0.6305364039603617</v>
      </c>
      <c r="N106" s="55">
        <v>0.60173933726493101</v>
      </c>
      <c r="O106" s="55">
        <v>0.58223619103471025</v>
      </c>
    </row>
    <row r="107" spans="2:15" outlineLevel="2" x14ac:dyDescent="0.35">
      <c r="B107" s="2" t="s">
        <v>2</v>
      </c>
      <c r="C107" s="56">
        <v>0.63507020650967294</v>
      </c>
      <c r="D107" s="57">
        <v>0.63189878391938648</v>
      </c>
      <c r="E107" s="57">
        <v>0.64392915601821499</v>
      </c>
      <c r="F107" s="57">
        <v>0.67977332897872966</v>
      </c>
      <c r="G107" s="57">
        <v>0.68919389219993921</v>
      </c>
      <c r="H107" s="57">
        <v>0.68926782267994424</v>
      </c>
      <c r="I107" s="57">
        <v>0.64371383322523901</v>
      </c>
      <c r="J107" s="57">
        <v>0.62103395197338274</v>
      </c>
      <c r="K107" s="57">
        <v>0.57239759611898511</v>
      </c>
      <c r="L107" s="57">
        <v>0.55217107453586145</v>
      </c>
      <c r="M107" s="57">
        <v>0.53933209083286637</v>
      </c>
      <c r="N107" s="57">
        <v>0.51368913593794185</v>
      </c>
      <c r="O107" s="57">
        <v>0.48518949529010741</v>
      </c>
    </row>
    <row r="108" spans="2:15" outlineLevel="2" x14ac:dyDescent="0.35">
      <c r="B108" s="2" t="s">
        <v>3</v>
      </c>
      <c r="C108" s="56">
        <v>8.8645781253972156E-2</v>
      </c>
      <c r="D108" s="57">
        <v>8.2381918081217059E-2</v>
      </c>
      <c r="E108" s="57">
        <v>8.3760386421718847E-2</v>
      </c>
      <c r="F108" s="57">
        <v>6.5423288328040632E-2</v>
      </c>
      <c r="G108" s="57">
        <v>5.3666979472869747E-2</v>
      </c>
      <c r="H108" s="57">
        <v>4.410587505858176E-2</v>
      </c>
      <c r="I108" s="57">
        <v>4.9515036252623171E-2</v>
      </c>
      <c r="J108" s="57">
        <v>5.5554049058828062E-2</v>
      </c>
      <c r="K108" s="57">
        <v>5.1008292660653508E-2</v>
      </c>
      <c r="L108" s="57">
        <v>5.0642015301256067E-2</v>
      </c>
      <c r="M108" s="57">
        <v>4.6421077326104239E-2</v>
      </c>
      <c r="N108" s="57">
        <v>4.4286940679244984E-2</v>
      </c>
      <c r="O108" s="57">
        <v>4.4154785030971665E-2</v>
      </c>
    </row>
    <row r="109" spans="2:15" outlineLevel="2" x14ac:dyDescent="0.35">
      <c r="B109" s="2" t="s">
        <v>4</v>
      </c>
      <c r="C109" s="56">
        <v>0</v>
      </c>
      <c r="D109" s="57">
        <v>0</v>
      </c>
      <c r="E109" s="57">
        <v>9.9459883770198609E-3</v>
      </c>
      <c r="F109" s="57">
        <v>7.3831379552356004E-3</v>
      </c>
      <c r="G109" s="57">
        <v>7.4234505217234577E-3</v>
      </c>
      <c r="H109" s="57">
        <v>6.5262257049459012E-3</v>
      </c>
      <c r="I109" s="57">
        <v>6.2320013522866964E-3</v>
      </c>
      <c r="J109" s="57">
        <v>6.1964589080816587E-3</v>
      </c>
      <c r="K109" s="57">
        <v>2.510415184997377E-2</v>
      </c>
      <c r="L109" s="57">
        <v>2.8774276259118967E-2</v>
      </c>
      <c r="M109" s="57">
        <v>2.9945999018163971E-2</v>
      </c>
      <c r="N109" s="57">
        <v>2.6705682827792215E-2</v>
      </c>
      <c r="O109" s="57">
        <v>3.0387054209581058E-2</v>
      </c>
    </row>
    <row r="110" spans="2:15" outlineLevel="2" x14ac:dyDescent="0.35">
      <c r="B110" s="2" t="s">
        <v>5</v>
      </c>
      <c r="C110" s="56">
        <v>2.7879229550288539E-2</v>
      </c>
      <c r="D110" s="57">
        <v>2.3086585220375138E-2</v>
      </c>
      <c r="E110" s="57">
        <v>2.0962397027799708E-2</v>
      </c>
      <c r="F110" s="57">
        <v>1.6235954665795745E-2</v>
      </c>
      <c r="G110" s="57">
        <v>1.3566674331454422E-2</v>
      </c>
      <c r="H110" s="57">
        <v>1.2708965846473597E-2</v>
      </c>
      <c r="I110" s="57">
        <v>1.2558461874792894E-2</v>
      </c>
      <c r="J110" s="57">
        <v>1.1776160321336432E-2</v>
      </c>
      <c r="K110" s="57">
        <v>9.592947208742323E-3</v>
      </c>
      <c r="L110" s="57">
        <v>1.4610483860456902E-2</v>
      </c>
      <c r="M110" s="57">
        <v>1.483723678322711E-2</v>
      </c>
      <c r="N110" s="57">
        <v>1.7057577819952006E-2</v>
      </c>
      <c r="O110" s="57">
        <v>2.2504856504050146E-2</v>
      </c>
    </row>
    <row r="111" spans="2:15" outlineLevel="1" x14ac:dyDescent="0.35">
      <c r="B111" s="3" t="s">
        <v>6</v>
      </c>
      <c r="C111" s="43">
        <v>0.10827140302858254</v>
      </c>
      <c r="D111" s="55">
        <v>0.10579831166188326</v>
      </c>
      <c r="E111" s="55">
        <v>7.9799831408806893E-2</v>
      </c>
      <c r="F111" s="55">
        <v>7.4470672438832874E-2</v>
      </c>
      <c r="G111" s="55">
        <v>6.7174614222945878E-2</v>
      </c>
      <c r="H111" s="55">
        <v>7.0254441297443945E-2</v>
      </c>
      <c r="I111" s="55">
        <v>5.5903701594542207E-2</v>
      </c>
      <c r="J111" s="55">
        <v>4.6153169667981941E-2</v>
      </c>
      <c r="K111" s="55">
        <v>5.044221050679757E-2</v>
      </c>
      <c r="L111" s="55">
        <v>4.5220105144297931E-2</v>
      </c>
      <c r="M111" s="55">
        <v>4.294555154421955E-2</v>
      </c>
      <c r="N111" s="55">
        <v>4.2982737547358561E-2</v>
      </c>
      <c r="O111" s="55">
        <v>3.98279148187516E-2</v>
      </c>
    </row>
    <row r="112" spans="2:15" outlineLevel="2" x14ac:dyDescent="0.35">
      <c r="B112" s="2" t="s">
        <v>7</v>
      </c>
      <c r="C112" s="56">
        <v>4.3369573507105387E-2</v>
      </c>
      <c r="D112" s="56">
        <v>4.7148561123313233E-2</v>
      </c>
      <c r="E112" s="56">
        <v>3.7652033129507476E-2</v>
      </c>
      <c r="F112" s="56">
        <v>3.5199327352702058E-2</v>
      </c>
      <c r="G112" s="56">
        <v>3.1791260899017453E-2</v>
      </c>
      <c r="H112" s="56">
        <v>3.0241284053828268E-2</v>
      </c>
      <c r="I112" s="56">
        <v>2.3953463238345574E-2</v>
      </c>
      <c r="J112" s="56">
        <v>1.8040581487801216E-2</v>
      </c>
      <c r="K112" s="56">
        <v>1.6434375293118794E-2</v>
      </c>
      <c r="L112" s="56">
        <v>1.6106959500369087E-2</v>
      </c>
      <c r="M112" s="56">
        <v>1.6258944048379319E-2</v>
      </c>
      <c r="N112" s="56">
        <v>1.4960858915202812E-2</v>
      </c>
      <c r="O112" s="56">
        <v>1.14659311659275E-2</v>
      </c>
    </row>
    <row r="113" spans="2:15" outlineLevel="2" x14ac:dyDescent="0.35">
      <c r="B113" s="2" t="s">
        <v>8</v>
      </c>
      <c r="C113" s="56">
        <v>3.4565160284385082E-2</v>
      </c>
      <c r="D113" s="56">
        <v>2.8609120955461836E-2</v>
      </c>
      <c r="E113" s="56">
        <v>1.7840337895999751E-2</v>
      </c>
      <c r="F113" s="56">
        <v>1.5857243118915426E-2</v>
      </c>
      <c r="G113" s="56">
        <v>1.41601774916257E-2</v>
      </c>
      <c r="H113" s="56">
        <v>1.8131962496033906E-2</v>
      </c>
      <c r="I113" s="56">
        <v>1.3705795210629779E-2</v>
      </c>
      <c r="J113" s="56">
        <v>1.248296780852096E-2</v>
      </c>
      <c r="K113" s="56">
        <v>1.4755505726792944E-2</v>
      </c>
      <c r="L113" s="56">
        <v>1.2631771019084508E-2</v>
      </c>
      <c r="M113" s="56">
        <v>1.1578931362710215E-2</v>
      </c>
      <c r="N113" s="56">
        <v>1.06544901065449E-2</v>
      </c>
      <c r="O113" s="56">
        <v>9.7689037129347952E-3</v>
      </c>
    </row>
    <row r="114" spans="2:15" outlineLevel="2" x14ac:dyDescent="0.35">
      <c r="B114" s="2" t="s">
        <v>9</v>
      </c>
      <c r="C114" s="56">
        <v>3.0336669237092086E-2</v>
      </c>
      <c r="D114" s="56">
        <v>3.00406295831082E-2</v>
      </c>
      <c r="E114" s="56">
        <v>2.4307460383299659E-2</v>
      </c>
      <c r="F114" s="56">
        <v>2.3414101967215394E-2</v>
      </c>
      <c r="G114" s="56">
        <v>2.1223175832302727E-2</v>
      </c>
      <c r="H114" s="56">
        <v>2.188119474758177E-2</v>
      </c>
      <c r="I114" s="56">
        <v>1.8244443145566856E-2</v>
      </c>
      <c r="J114" s="56">
        <v>1.5629620371659762E-2</v>
      </c>
      <c r="K114" s="56">
        <v>1.9252329486885832E-2</v>
      </c>
      <c r="L114" s="56">
        <v>1.6481374624844339E-2</v>
      </c>
      <c r="M114" s="56">
        <v>1.5107676133130014E-2</v>
      </c>
      <c r="N114" s="56">
        <v>1.7367388525610851E-2</v>
      </c>
      <c r="O114" s="56">
        <v>1.8593079939889304E-2</v>
      </c>
    </row>
    <row r="115" spans="2:15" outlineLevel="1" x14ac:dyDescent="0.35">
      <c r="B115" s="3" t="s">
        <v>14</v>
      </c>
      <c r="C115" s="56">
        <v>0.14013337965748374</v>
      </c>
      <c r="D115" s="56">
        <v>0.15683440111713812</v>
      </c>
      <c r="E115" s="56">
        <v>0.14091190887155403</v>
      </c>
      <c r="F115" s="56">
        <v>0.13096818128122634</v>
      </c>
      <c r="G115" s="56">
        <v>0.13369979305073054</v>
      </c>
      <c r="H115" s="56">
        <v>0.14750667322588251</v>
      </c>
      <c r="I115" s="56">
        <v>0.2159636135903891</v>
      </c>
      <c r="J115" s="56">
        <v>0.2418742794726319</v>
      </c>
      <c r="K115" s="56">
        <v>0.2496145485715581</v>
      </c>
      <c r="L115" s="56">
        <v>0.22573321974494748</v>
      </c>
      <c r="M115" s="56">
        <v>0.22483176283012066</v>
      </c>
      <c r="N115" s="56">
        <v>0.24712000967408915</v>
      </c>
      <c r="O115" s="56">
        <v>0.25232287505039769</v>
      </c>
    </row>
    <row r="116" spans="2:15" outlineLevel="2" x14ac:dyDescent="0.35">
      <c r="B116" s="2" t="s">
        <v>15</v>
      </c>
      <c r="C116" s="56">
        <v>0.11300832987314527</v>
      </c>
      <c r="D116" s="56">
        <v>0.13823882335604568</v>
      </c>
      <c r="E116" s="56">
        <v>0.12351757942295427</v>
      </c>
      <c r="F116" s="56">
        <v>0.11089994371443064</v>
      </c>
      <c r="G116" s="56">
        <v>0.10580514452268053</v>
      </c>
      <c r="H116" s="56">
        <v>0.12210329600596151</v>
      </c>
      <c r="I116" s="56">
        <v>0.17602351176294281</v>
      </c>
      <c r="J116" s="56">
        <v>0.19834445297823869</v>
      </c>
      <c r="K116" s="56">
        <v>0.20208994486262935</v>
      </c>
      <c r="L116" s="56">
        <v>0.1844361794017178</v>
      </c>
      <c r="M116" s="56">
        <v>0.18464708207888575</v>
      </c>
      <c r="N116" s="56">
        <v>0.19430727825298744</v>
      </c>
      <c r="O116" s="56">
        <v>0.18866327016823664</v>
      </c>
    </row>
    <row r="117" spans="2:15" outlineLevel="2" x14ac:dyDescent="0.35">
      <c r="B117" s="2" t="s">
        <v>16</v>
      </c>
      <c r="C117" s="56">
        <v>2.7125049784338481E-2</v>
      </c>
      <c r="D117" s="56">
        <v>1.8595577761092441E-2</v>
      </c>
      <c r="E117" s="56">
        <v>1.7394329448599758E-2</v>
      </c>
      <c r="F117" s="56">
        <v>2.0068237566795682E-2</v>
      </c>
      <c r="G117" s="56">
        <v>2.7894648528050011E-2</v>
      </c>
      <c r="H117" s="56">
        <v>2.5403377219920999E-2</v>
      </c>
      <c r="I117" s="56">
        <v>3.9940101827446277E-2</v>
      </c>
      <c r="J117" s="56">
        <v>4.3529826494393214E-2</v>
      </c>
      <c r="K117" s="56">
        <v>4.7524603708928748E-2</v>
      </c>
      <c r="L117" s="56">
        <v>4.129704034322966E-2</v>
      </c>
      <c r="M117" s="56">
        <v>4.0184680751234901E-2</v>
      </c>
      <c r="N117" s="56">
        <v>4.9258902810382851E-2</v>
      </c>
      <c r="O117" s="56">
        <v>5.157424036946083E-2</v>
      </c>
    </row>
    <row r="118" spans="2:15" outlineLevel="2" x14ac:dyDescent="0.35">
      <c r="B118" s="52" t="s">
        <v>260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3.5538286107188503E-3</v>
      </c>
      <c r="O118" s="56">
        <v>5.0535131767034417E-3</v>
      </c>
    </row>
    <row r="119" spans="2:15" outlineLevel="2" x14ac:dyDescent="0.35">
      <c r="B119" s="52" t="s">
        <v>285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7.0318513359967742E-3</v>
      </c>
    </row>
    <row r="120" spans="2:15" outlineLevel="1" x14ac:dyDescent="0.35">
      <c r="B120" s="3" t="s">
        <v>10</v>
      </c>
      <c r="C120" s="56">
        <v>0</v>
      </c>
      <c r="D120" s="56">
        <v>0</v>
      </c>
      <c r="E120" s="56">
        <v>2.0690331874885712E-2</v>
      </c>
      <c r="F120" s="56">
        <v>2.5745436352139196E-2</v>
      </c>
      <c r="G120" s="56">
        <v>3.5274596200336836E-2</v>
      </c>
      <c r="H120" s="56">
        <v>2.9629996186728069E-2</v>
      </c>
      <c r="I120" s="56">
        <v>1.6113352110126856E-2</v>
      </c>
      <c r="J120" s="56">
        <v>1.7411930597757287E-2</v>
      </c>
      <c r="K120" s="56">
        <v>3.1268772664825653E-2</v>
      </c>
      <c r="L120" s="56">
        <v>4.4476014327302797E-2</v>
      </c>
      <c r="M120" s="56">
        <v>5.2491300324527215E-2</v>
      </c>
      <c r="N120" s="56">
        <v>5.3107551286164151E-2</v>
      </c>
      <c r="O120" s="56">
        <v>7.4233038888685265E-2</v>
      </c>
    </row>
    <row r="121" spans="2:15" outlineLevel="2" x14ac:dyDescent="0.35">
      <c r="B121" s="52" t="s">
        <v>11</v>
      </c>
      <c r="C121" s="56">
        <v>0</v>
      </c>
      <c r="D121" s="56">
        <v>0</v>
      </c>
      <c r="E121" s="56">
        <v>0</v>
      </c>
      <c r="F121" s="56">
        <v>4.2109944478802581E-3</v>
      </c>
      <c r="G121" s="56">
        <v>1.5797749038276292E-2</v>
      </c>
      <c r="H121" s="56">
        <v>1.1270983911485517E-2</v>
      </c>
      <c r="I121" s="56">
        <v>8.2179478090967251E-3</v>
      </c>
      <c r="J121" s="56">
        <v>1.1589264110782831E-2</v>
      </c>
      <c r="K121" s="56">
        <v>1.5793553686186505E-2</v>
      </c>
      <c r="L121" s="56">
        <v>1.3520414510718819E-2</v>
      </c>
      <c r="M121" s="56">
        <v>1.1867834443329379E-2</v>
      </c>
      <c r="N121" s="56">
        <v>1.137105228705261E-2</v>
      </c>
      <c r="O121" s="56">
        <v>1.3748488069493824E-2</v>
      </c>
    </row>
    <row r="122" spans="2:15" outlineLevel="2" x14ac:dyDescent="0.35">
      <c r="B122" s="52" t="s">
        <v>12</v>
      </c>
      <c r="C122" s="56">
        <v>0</v>
      </c>
      <c r="D122" s="56">
        <v>0</v>
      </c>
      <c r="E122" s="56">
        <v>2.0690331874885712E-2</v>
      </c>
      <c r="F122" s="56">
        <v>2.153444190425894E-2</v>
      </c>
      <c r="G122" s="56">
        <v>1.9476847162060541E-2</v>
      </c>
      <c r="H122" s="56">
        <v>1.8359012275242552E-2</v>
      </c>
      <c r="I122" s="56">
        <v>7.8954043010301313E-3</v>
      </c>
      <c r="J122" s="56">
        <v>5.8226664869744553E-3</v>
      </c>
      <c r="K122" s="56">
        <v>1.0247609455133193E-2</v>
      </c>
      <c r="L122" s="56">
        <v>1.8263401040068343E-2</v>
      </c>
      <c r="M122" s="56">
        <v>2.8051837467036812E-2</v>
      </c>
      <c r="N122" s="56">
        <v>2.6234970433065396E-2</v>
      </c>
      <c r="O122" s="56">
        <v>2.79423083971704E-2</v>
      </c>
    </row>
    <row r="123" spans="2:15" outlineLevel="2" x14ac:dyDescent="0.35">
      <c r="B123" s="52" t="s">
        <v>13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5.2276095235059515E-3</v>
      </c>
      <c r="L123" s="56">
        <v>1.269219877651564E-2</v>
      </c>
      <c r="M123" s="56">
        <v>1.257162841416103E-2</v>
      </c>
      <c r="N123" s="56">
        <v>1.1974683468400808E-2</v>
      </c>
      <c r="O123" s="56">
        <v>1.7540226514679472E-2</v>
      </c>
    </row>
    <row r="124" spans="2:15" outlineLevel="2" x14ac:dyDescent="0.35">
      <c r="B124" s="52" t="s">
        <v>261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3.5268450976453387E-3</v>
      </c>
      <c r="O124" s="56">
        <v>1.3378294175860426E-2</v>
      </c>
    </row>
    <row r="125" spans="2:15" outlineLevel="2" x14ac:dyDescent="0.35">
      <c r="B125" s="52" t="s">
        <v>280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1.623721731481142E-3</v>
      </c>
    </row>
    <row r="126" spans="2:15" outlineLevel="1" x14ac:dyDescent="0.35">
      <c r="B126" s="3" t="s">
        <v>17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1.0571480418463982E-2</v>
      </c>
      <c r="L126" s="56">
        <v>3.1866755610006361E-2</v>
      </c>
      <c r="M126" s="56">
        <v>4.0947124219635853E-2</v>
      </c>
      <c r="N126" s="56">
        <v>4.8467386426893168E-2</v>
      </c>
      <c r="O126" s="56">
        <v>4.4910750284059671E-2</v>
      </c>
    </row>
    <row r="127" spans="2:15" outlineLevel="2" x14ac:dyDescent="0.35">
      <c r="B127" s="2" t="s">
        <v>18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1.0571480418463982E-2</v>
      </c>
      <c r="L127" s="56">
        <v>3.1866755610006361E-2</v>
      </c>
      <c r="M127" s="56">
        <v>4.0947124219635853E-2</v>
      </c>
      <c r="N127" s="56">
        <v>4.5433240290182697E-2</v>
      </c>
      <c r="O127" s="56">
        <v>4.2128798152695816E-2</v>
      </c>
    </row>
    <row r="128" spans="2:15" outlineLevel="2" x14ac:dyDescent="0.35">
      <c r="B128" s="52" t="s">
        <v>272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3.0341461367104699E-3</v>
      </c>
      <c r="O128" s="56">
        <v>2.7819521313638528E-3</v>
      </c>
    </row>
    <row r="129" spans="2:15" outlineLevel="1" x14ac:dyDescent="0.35">
      <c r="B129" s="3" t="s">
        <v>19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6.5060552167519959E-3</v>
      </c>
      <c r="M129" s="56">
        <v>8.247857121135108E-3</v>
      </c>
      <c r="N129" s="56">
        <v>6.5829778005638551E-3</v>
      </c>
      <c r="O129" s="56">
        <v>6.4692299233955206E-3</v>
      </c>
    </row>
    <row r="130" spans="2:15" outlineLevel="2" x14ac:dyDescent="0.35">
      <c r="B130" s="2" t="s">
        <v>20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1.8152024389116843E-3</v>
      </c>
      <c r="M130" s="56">
        <v>1.6639079680772957E-3</v>
      </c>
      <c r="N130" s="56">
        <v>1.5310645195785375E-3</v>
      </c>
      <c r="O130" s="56">
        <v>1.4038045669464501E-3</v>
      </c>
    </row>
    <row r="131" spans="2:15" outlineLevel="2" x14ac:dyDescent="0.35">
      <c r="B131" s="2" t="s">
        <v>21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1.5130636517560188E-3</v>
      </c>
      <c r="M131" s="56">
        <v>1.3869520073333595E-3</v>
      </c>
      <c r="N131" s="56">
        <v>1.2762202294398122E-3</v>
      </c>
      <c r="O131" s="56">
        <v>1.17014257962834E-3</v>
      </c>
    </row>
    <row r="132" spans="2:15" outlineLevel="2" x14ac:dyDescent="0.35">
      <c r="B132" s="2" t="s">
        <v>22</v>
      </c>
      <c r="C132" s="56">
        <v>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1.2891254918641726E-3</v>
      </c>
      <c r="M132" s="56">
        <v>2.3459799027721663E-3</v>
      </c>
      <c r="N132" s="56">
        <v>2.7453226078865815E-3</v>
      </c>
      <c r="O132" s="56">
        <v>1.5201773998460579E-3</v>
      </c>
    </row>
    <row r="133" spans="2:15" outlineLevel="2" x14ac:dyDescent="0.35">
      <c r="B133" s="2" t="s">
        <v>23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1.8886636342201205E-3</v>
      </c>
      <c r="M133" s="56">
        <v>1.7312462801013116E-3</v>
      </c>
      <c r="N133" s="56">
        <v>0</v>
      </c>
      <c r="O133" s="56">
        <v>0</v>
      </c>
    </row>
    <row r="134" spans="2:15" outlineLevel="1" x14ac:dyDescent="0.35">
      <c r="B134" s="52" t="s">
        <v>250</v>
      </c>
      <c r="C134" s="56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1.8886636342201205E-3</v>
      </c>
      <c r="M134" s="56">
        <v>1.1197709628509738E-3</v>
      </c>
      <c r="N134" s="56">
        <v>1.0303704436589243E-3</v>
      </c>
      <c r="O134" s="56">
        <v>9.4472748598028078E-4</v>
      </c>
    </row>
    <row r="135" spans="2:15" outlineLevel="1" x14ac:dyDescent="0.35">
      <c r="B135" s="52" t="s">
        <v>281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1.430377890994392E-3</v>
      </c>
    </row>
    <row r="138" spans="2:15" x14ac:dyDescent="0.35">
      <c r="C138" s="3">
        <v>2006</v>
      </c>
      <c r="D138" s="3">
        <f>C138+1</f>
        <v>2007</v>
      </c>
      <c r="E138" s="3">
        <f t="shared" ref="E138:L138" si="64">D138+1</f>
        <v>2008</v>
      </c>
      <c r="F138" s="3">
        <f t="shared" si="64"/>
        <v>2009</v>
      </c>
      <c r="G138" s="3">
        <f t="shared" si="64"/>
        <v>2010</v>
      </c>
      <c r="H138" s="3">
        <f t="shared" si="64"/>
        <v>2011</v>
      </c>
      <c r="I138" s="3">
        <f t="shared" si="64"/>
        <v>2012</v>
      </c>
      <c r="J138" s="3">
        <f t="shared" si="64"/>
        <v>2013</v>
      </c>
      <c r="K138" s="3">
        <f t="shared" si="64"/>
        <v>2014</v>
      </c>
      <c r="L138" s="3">
        <f t="shared" si="64"/>
        <v>2015</v>
      </c>
      <c r="M138" s="3">
        <v>2016</v>
      </c>
      <c r="N138" s="3">
        <v>2017</v>
      </c>
      <c r="O138" s="3">
        <v>2018</v>
      </c>
    </row>
    <row r="139" spans="2:15" x14ac:dyDescent="0.35">
      <c r="B139" s="4" t="s">
        <v>26</v>
      </c>
      <c r="C139" s="4">
        <f t="shared" ref="C139:M139" si="65">C140+C145+C149+C154+C160+C163</f>
        <v>248</v>
      </c>
      <c r="D139" s="4">
        <f t="shared" si="65"/>
        <v>320</v>
      </c>
      <c r="E139" s="4">
        <f t="shared" si="65"/>
        <v>612</v>
      </c>
      <c r="F139" s="4">
        <f t="shared" si="65"/>
        <v>841</v>
      </c>
      <c r="G139" s="4">
        <f t="shared" si="65"/>
        <v>919</v>
      </c>
      <c r="H139" s="4">
        <f t="shared" si="65"/>
        <v>893</v>
      </c>
      <c r="I139" s="4">
        <f t="shared" si="65"/>
        <v>1077</v>
      </c>
      <c r="J139" s="4">
        <f t="shared" si="65"/>
        <v>1320</v>
      </c>
      <c r="K139" s="5">
        <f t="shared" si="65"/>
        <v>1516</v>
      </c>
      <c r="L139" s="5">
        <f t="shared" si="65"/>
        <v>1627</v>
      </c>
      <c r="M139" s="5">
        <f t="shared" si="65"/>
        <v>1703</v>
      </c>
      <c r="N139" s="5">
        <v>1743</v>
      </c>
      <c r="O139" s="5">
        <v>1765</v>
      </c>
    </row>
    <row r="140" spans="2:15" outlineLevel="1" x14ac:dyDescent="0.35">
      <c r="B140" s="3" t="s">
        <v>1</v>
      </c>
      <c r="C140" s="3">
        <f t="shared" ref="C140:M140" si="66">C141+C142+C143+C144</f>
        <v>190</v>
      </c>
      <c r="D140" s="3">
        <f t="shared" si="66"/>
        <v>245</v>
      </c>
      <c r="E140" s="3">
        <f t="shared" si="66"/>
        <v>504</v>
      </c>
      <c r="F140" s="3">
        <f t="shared" si="66"/>
        <v>708</v>
      </c>
      <c r="G140" s="3">
        <f t="shared" si="66"/>
        <v>770</v>
      </c>
      <c r="H140" s="3">
        <f t="shared" si="66"/>
        <v>709</v>
      </c>
      <c r="I140" s="3">
        <f t="shared" si="66"/>
        <v>809</v>
      </c>
      <c r="J140" s="3">
        <f t="shared" si="66"/>
        <v>976</v>
      </c>
      <c r="K140" s="6">
        <f t="shared" si="66"/>
        <v>1075</v>
      </c>
      <c r="L140" s="6">
        <f t="shared" si="66"/>
        <v>1142</v>
      </c>
      <c r="M140" s="6">
        <f t="shared" si="66"/>
        <v>1177</v>
      </c>
      <c r="N140" s="6">
        <v>1149</v>
      </c>
      <c r="O140" s="6">
        <v>1122</v>
      </c>
    </row>
    <row r="141" spans="2:15" outlineLevel="2" x14ac:dyDescent="0.35">
      <c r="B141" s="2" t="s">
        <v>2</v>
      </c>
      <c r="C141" s="2">
        <v>165</v>
      </c>
      <c r="D141" s="2">
        <v>218</v>
      </c>
      <c r="E141" s="2">
        <v>445</v>
      </c>
      <c r="F141" s="2">
        <v>650</v>
      </c>
      <c r="G141" s="2">
        <v>715</v>
      </c>
      <c r="H141" s="2">
        <v>659</v>
      </c>
      <c r="I141" s="2">
        <v>745</v>
      </c>
      <c r="J141" s="2">
        <v>886</v>
      </c>
      <c r="K141" s="7">
        <v>943</v>
      </c>
      <c r="L141" s="7">
        <v>985</v>
      </c>
      <c r="M141" s="7">
        <v>1017</v>
      </c>
      <c r="N141" s="164">
        <v>990</v>
      </c>
      <c r="O141" s="164">
        <v>959</v>
      </c>
    </row>
    <row r="142" spans="2:15" outlineLevel="2" x14ac:dyDescent="0.35">
      <c r="B142" s="2" t="s">
        <v>3</v>
      </c>
      <c r="C142" s="2">
        <v>19</v>
      </c>
      <c r="D142" s="2">
        <v>21</v>
      </c>
      <c r="E142" s="2">
        <v>38</v>
      </c>
      <c r="F142" s="2">
        <v>38</v>
      </c>
      <c r="G142" s="2">
        <v>36</v>
      </c>
      <c r="H142" s="2">
        <v>32</v>
      </c>
      <c r="I142" s="2">
        <v>43</v>
      </c>
      <c r="J142" s="2">
        <v>66</v>
      </c>
      <c r="K142" s="7">
        <v>73</v>
      </c>
      <c r="L142" s="7">
        <v>80</v>
      </c>
      <c r="M142" s="7">
        <v>80</v>
      </c>
      <c r="N142" s="164">
        <v>83</v>
      </c>
      <c r="O142" s="164">
        <v>82</v>
      </c>
    </row>
    <row r="143" spans="2:15" outlineLevel="2" x14ac:dyDescent="0.35">
      <c r="B143" s="2" t="s">
        <v>4</v>
      </c>
      <c r="C143" s="2">
        <v>0</v>
      </c>
      <c r="D143" s="2">
        <v>0</v>
      </c>
      <c r="E143" s="2">
        <v>12</v>
      </c>
      <c r="F143" s="2">
        <v>11</v>
      </c>
      <c r="G143" s="2">
        <v>11</v>
      </c>
      <c r="H143" s="2">
        <v>10</v>
      </c>
      <c r="I143" s="2">
        <v>12</v>
      </c>
      <c r="J143" s="2">
        <v>13</v>
      </c>
      <c r="K143" s="7">
        <v>48</v>
      </c>
      <c r="L143" s="7">
        <v>60</v>
      </c>
      <c r="M143" s="7">
        <v>62</v>
      </c>
      <c r="N143" s="164">
        <v>57</v>
      </c>
      <c r="O143" s="2">
        <v>56</v>
      </c>
    </row>
    <row r="144" spans="2:15" outlineLevel="2" x14ac:dyDescent="0.35">
      <c r="B144" s="2" t="s">
        <v>5</v>
      </c>
      <c r="C144" s="2">
        <v>6</v>
      </c>
      <c r="D144" s="2">
        <v>6</v>
      </c>
      <c r="E144" s="2">
        <v>9</v>
      </c>
      <c r="F144" s="2">
        <v>9</v>
      </c>
      <c r="G144" s="2">
        <v>8</v>
      </c>
      <c r="H144" s="2">
        <v>8</v>
      </c>
      <c r="I144" s="2">
        <v>9</v>
      </c>
      <c r="J144" s="2">
        <v>11</v>
      </c>
      <c r="K144" s="7">
        <v>11</v>
      </c>
      <c r="L144" s="7">
        <v>17</v>
      </c>
      <c r="M144" s="7">
        <v>18</v>
      </c>
      <c r="N144" s="164">
        <v>19</v>
      </c>
      <c r="O144" s="2">
        <v>25</v>
      </c>
    </row>
    <row r="145" spans="2:15" outlineLevel="1" x14ac:dyDescent="0.35">
      <c r="B145" s="3" t="s">
        <v>6</v>
      </c>
      <c r="C145" s="3">
        <f t="shared" ref="C145:K145" si="67">C146+C147+C148</f>
        <v>25</v>
      </c>
      <c r="D145" s="3">
        <f t="shared" si="67"/>
        <v>30</v>
      </c>
      <c r="E145" s="3">
        <f t="shared" si="67"/>
        <v>36</v>
      </c>
      <c r="F145" s="3">
        <f t="shared" si="67"/>
        <v>43</v>
      </c>
      <c r="G145" s="3">
        <f t="shared" si="67"/>
        <v>44</v>
      </c>
      <c r="H145" s="3">
        <f t="shared" si="67"/>
        <v>59</v>
      </c>
      <c r="I145" s="3">
        <f t="shared" si="67"/>
        <v>59</v>
      </c>
      <c r="J145" s="3">
        <f t="shared" si="67"/>
        <v>58</v>
      </c>
      <c r="K145" s="6">
        <f t="shared" si="67"/>
        <v>70</v>
      </c>
      <c r="L145" s="6">
        <f>L146+L147+L148</f>
        <v>71</v>
      </c>
      <c r="M145" s="6">
        <f>M146+M147+M148</f>
        <v>73</v>
      </c>
      <c r="N145" s="6">
        <v>79</v>
      </c>
      <c r="O145" s="3">
        <v>75</v>
      </c>
    </row>
    <row r="146" spans="2:15" outlineLevel="2" x14ac:dyDescent="0.35">
      <c r="B146" s="2" t="s">
        <v>7</v>
      </c>
      <c r="C146" s="2">
        <v>8</v>
      </c>
      <c r="D146" s="2">
        <v>11</v>
      </c>
      <c r="E146" s="2">
        <v>16</v>
      </c>
      <c r="F146" s="2">
        <v>19</v>
      </c>
      <c r="G146" s="2">
        <v>19</v>
      </c>
      <c r="H146" s="2">
        <v>26</v>
      </c>
      <c r="I146" s="2">
        <v>25</v>
      </c>
      <c r="J146" s="2">
        <v>23</v>
      </c>
      <c r="K146" s="7">
        <v>25</v>
      </c>
      <c r="L146" s="7">
        <v>26</v>
      </c>
      <c r="M146" s="7">
        <v>28</v>
      </c>
      <c r="N146" s="164">
        <v>28</v>
      </c>
      <c r="O146" s="2">
        <v>23</v>
      </c>
    </row>
    <row r="147" spans="2:15" outlineLevel="2" x14ac:dyDescent="0.35">
      <c r="B147" s="2" t="s">
        <v>8</v>
      </c>
      <c r="C147" s="2">
        <v>8</v>
      </c>
      <c r="D147" s="2">
        <v>8</v>
      </c>
      <c r="E147" s="2">
        <v>8</v>
      </c>
      <c r="F147" s="2">
        <v>10</v>
      </c>
      <c r="G147" s="2">
        <v>10</v>
      </c>
      <c r="H147" s="2">
        <v>15</v>
      </c>
      <c r="I147" s="2">
        <v>14</v>
      </c>
      <c r="J147" s="2">
        <v>16</v>
      </c>
      <c r="K147" s="7">
        <v>19</v>
      </c>
      <c r="L147" s="7">
        <v>19</v>
      </c>
      <c r="M147" s="7">
        <v>19</v>
      </c>
      <c r="N147" s="164">
        <v>19</v>
      </c>
      <c r="O147" s="2">
        <v>19</v>
      </c>
    </row>
    <row r="148" spans="2:15" outlineLevel="2" x14ac:dyDescent="0.35">
      <c r="B148" s="2" t="s">
        <v>9</v>
      </c>
      <c r="C148" s="2">
        <v>9</v>
      </c>
      <c r="D148" s="2">
        <v>11</v>
      </c>
      <c r="E148" s="2">
        <v>12</v>
      </c>
      <c r="F148" s="2">
        <v>14</v>
      </c>
      <c r="G148" s="2">
        <v>15</v>
      </c>
      <c r="H148" s="2">
        <v>18</v>
      </c>
      <c r="I148" s="2">
        <v>20</v>
      </c>
      <c r="J148" s="2">
        <v>19</v>
      </c>
      <c r="K148" s="7">
        <v>26</v>
      </c>
      <c r="L148" s="7">
        <v>26</v>
      </c>
      <c r="M148" s="7">
        <v>26</v>
      </c>
      <c r="N148" s="164">
        <v>32</v>
      </c>
      <c r="O148" s="2">
        <v>33</v>
      </c>
    </row>
    <row r="149" spans="2:15" outlineLevel="1" x14ac:dyDescent="0.35">
      <c r="B149" s="3" t="s">
        <v>14</v>
      </c>
      <c r="C149" s="58">
        <f t="shared" ref="C149:M149" si="68">C150+C151</f>
        <v>33</v>
      </c>
      <c r="D149" s="58">
        <f t="shared" si="68"/>
        <v>45</v>
      </c>
      <c r="E149" s="58">
        <f t="shared" si="68"/>
        <v>64</v>
      </c>
      <c r="F149" s="58">
        <f t="shared" si="68"/>
        <v>77</v>
      </c>
      <c r="G149" s="58">
        <f t="shared" si="68"/>
        <v>85</v>
      </c>
      <c r="H149" s="58">
        <f t="shared" si="68"/>
        <v>106</v>
      </c>
      <c r="I149" s="58">
        <f t="shared" si="68"/>
        <v>198</v>
      </c>
      <c r="J149" s="58">
        <f t="shared" si="68"/>
        <v>272</v>
      </c>
      <c r="K149" s="58">
        <f t="shared" si="68"/>
        <v>336</v>
      </c>
      <c r="L149" s="58">
        <f t="shared" si="68"/>
        <v>346</v>
      </c>
      <c r="M149" s="58">
        <f t="shared" si="68"/>
        <v>368</v>
      </c>
      <c r="N149" s="58">
        <v>420</v>
      </c>
      <c r="O149" s="3">
        <v>443</v>
      </c>
    </row>
    <row r="150" spans="2:15" outlineLevel="2" x14ac:dyDescent="0.35">
      <c r="B150" s="2" t="s">
        <v>15</v>
      </c>
      <c r="C150" s="2">
        <v>28</v>
      </c>
      <c r="D150" s="2">
        <v>39</v>
      </c>
      <c r="E150" s="2">
        <v>55</v>
      </c>
      <c r="F150" s="2">
        <v>63</v>
      </c>
      <c r="G150" s="2">
        <v>65</v>
      </c>
      <c r="H150" s="2">
        <v>84</v>
      </c>
      <c r="I150" s="2">
        <v>159</v>
      </c>
      <c r="J150" s="2">
        <v>219</v>
      </c>
      <c r="K150" s="11">
        <v>267</v>
      </c>
      <c r="L150" s="11">
        <v>276</v>
      </c>
      <c r="M150" s="11">
        <v>296</v>
      </c>
      <c r="N150" s="164">
        <v>327</v>
      </c>
      <c r="O150" s="2">
        <v>336</v>
      </c>
    </row>
    <row r="151" spans="2:15" outlineLevel="2" x14ac:dyDescent="0.35">
      <c r="B151" s="2" t="s">
        <v>16</v>
      </c>
      <c r="C151" s="2">
        <v>5</v>
      </c>
      <c r="D151" s="2">
        <v>6</v>
      </c>
      <c r="E151" s="2">
        <v>9</v>
      </c>
      <c r="F151" s="2">
        <v>14</v>
      </c>
      <c r="G151" s="2">
        <v>20</v>
      </c>
      <c r="H151" s="2">
        <v>22</v>
      </c>
      <c r="I151" s="2">
        <v>39</v>
      </c>
      <c r="J151" s="2">
        <v>53</v>
      </c>
      <c r="K151" s="11">
        <v>69</v>
      </c>
      <c r="L151" s="11">
        <v>70</v>
      </c>
      <c r="M151" s="11">
        <v>72</v>
      </c>
      <c r="N151" s="164">
        <v>88</v>
      </c>
      <c r="O151" s="2">
        <v>93</v>
      </c>
    </row>
    <row r="152" spans="2:15" outlineLevel="2" x14ac:dyDescent="0.35">
      <c r="B152" s="52" t="s">
        <v>260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64">
        <v>5</v>
      </c>
      <c r="O152" s="2">
        <v>8</v>
      </c>
    </row>
    <row r="153" spans="2:15" outlineLevel="2" x14ac:dyDescent="0.35">
      <c r="B153" s="52" t="s">
        <v>285</v>
      </c>
      <c r="C153" s="164">
        <v>0</v>
      </c>
      <c r="D153" s="164">
        <v>0</v>
      </c>
      <c r="E153" s="164">
        <v>0</v>
      </c>
      <c r="F153" s="164">
        <v>0</v>
      </c>
      <c r="G153" s="164">
        <v>0</v>
      </c>
      <c r="H153" s="164">
        <v>0</v>
      </c>
      <c r="I153" s="164">
        <v>0</v>
      </c>
      <c r="J153" s="164">
        <v>0</v>
      </c>
      <c r="K153" s="164">
        <v>0</v>
      </c>
      <c r="L153" s="164">
        <v>0</v>
      </c>
      <c r="M153" s="164">
        <v>0</v>
      </c>
      <c r="N153" s="164">
        <v>0</v>
      </c>
      <c r="O153" s="2">
        <v>6</v>
      </c>
    </row>
    <row r="154" spans="2:15" outlineLevel="1" x14ac:dyDescent="0.35">
      <c r="B154" s="3" t="s">
        <v>10</v>
      </c>
      <c r="C154" s="58">
        <f t="shared" ref="C154:K154" si="69">C155+C157+C156</f>
        <v>0</v>
      </c>
      <c r="D154" s="58">
        <f t="shared" si="69"/>
        <v>0</v>
      </c>
      <c r="E154" s="58">
        <f t="shared" si="69"/>
        <v>8</v>
      </c>
      <c r="F154" s="58">
        <f t="shared" si="69"/>
        <v>13</v>
      </c>
      <c r="G154" s="58">
        <f t="shared" si="69"/>
        <v>20</v>
      </c>
      <c r="H154" s="58">
        <f t="shared" si="69"/>
        <v>19</v>
      </c>
      <c r="I154" s="58">
        <f t="shared" si="69"/>
        <v>11</v>
      </c>
      <c r="J154" s="58">
        <f t="shared" si="69"/>
        <v>14</v>
      </c>
      <c r="K154" s="58">
        <f t="shared" si="69"/>
        <v>31</v>
      </c>
      <c r="L154" s="58">
        <f>L155+L157+L156</f>
        <v>52</v>
      </c>
      <c r="M154" s="58">
        <f>M155+M157+M156</f>
        <v>63</v>
      </c>
      <c r="N154" s="58">
        <v>69</v>
      </c>
      <c r="O154" s="3">
        <v>98</v>
      </c>
    </row>
    <row r="155" spans="2:15" outlineLevel="2" x14ac:dyDescent="0.35">
      <c r="B155" s="52" t="s">
        <v>11</v>
      </c>
      <c r="C155" s="2">
        <v>0</v>
      </c>
      <c r="D155" s="2">
        <v>0</v>
      </c>
      <c r="E155" s="2">
        <v>0</v>
      </c>
      <c r="F155" s="2">
        <v>2</v>
      </c>
      <c r="G155" s="2">
        <v>8</v>
      </c>
      <c r="H155" s="2">
        <v>7</v>
      </c>
      <c r="I155" s="2">
        <v>6</v>
      </c>
      <c r="J155" s="2">
        <v>9</v>
      </c>
      <c r="K155" s="11">
        <v>15</v>
      </c>
      <c r="L155" s="11">
        <v>15</v>
      </c>
      <c r="M155" s="11">
        <v>12</v>
      </c>
      <c r="N155" s="164">
        <v>13</v>
      </c>
      <c r="O155" s="2">
        <v>18</v>
      </c>
    </row>
    <row r="156" spans="2:15" outlineLevel="2" x14ac:dyDescent="0.35">
      <c r="B156" s="52" t="s">
        <v>12</v>
      </c>
      <c r="C156" s="2">
        <v>0</v>
      </c>
      <c r="D156" s="2">
        <v>0</v>
      </c>
      <c r="E156" s="2">
        <v>8</v>
      </c>
      <c r="F156" s="2">
        <v>11</v>
      </c>
      <c r="G156" s="2">
        <v>12</v>
      </c>
      <c r="H156" s="2">
        <v>12</v>
      </c>
      <c r="I156" s="2">
        <v>5</v>
      </c>
      <c r="J156" s="2">
        <v>5</v>
      </c>
      <c r="K156" s="11">
        <v>11</v>
      </c>
      <c r="L156" s="11">
        <v>22</v>
      </c>
      <c r="M156" s="11">
        <v>34</v>
      </c>
      <c r="N156" s="164">
        <v>35</v>
      </c>
      <c r="O156" s="2">
        <v>41</v>
      </c>
    </row>
    <row r="157" spans="2:15" outlineLevel="2" x14ac:dyDescent="0.35">
      <c r="B157" s="52" t="s">
        <v>13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11">
        <v>5</v>
      </c>
      <c r="L157" s="11">
        <v>15</v>
      </c>
      <c r="M157" s="11">
        <v>17</v>
      </c>
      <c r="N157" s="164">
        <v>18</v>
      </c>
      <c r="O157" s="2">
        <v>24</v>
      </c>
    </row>
    <row r="158" spans="2:15" outlineLevel="2" x14ac:dyDescent="0.35">
      <c r="B158" s="52" t="s">
        <v>261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64">
        <v>3</v>
      </c>
      <c r="O158" s="2">
        <v>14</v>
      </c>
    </row>
    <row r="159" spans="2:15" outlineLevel="2" x14ac:dyDescent="0.35">
      <c r="B159" s="52" t="s">
        <v>280</v>
      </c>
      <c r="C159" s="164">
        <v>0</v>
      </c>
      <c r="D159" s="164">
        <v>0</v>
      </c>
      <c r="E159" s="164">
        <v>0</v>
      </c>
      <c r="F159" s="164">
        <v>0</v>
      </c>
      <c r="G159" s="164">
        <v>0</v>
      </c>
      <c r="H159" s="164">
        <v>0</v>
      </c>
      <c r="I159" s="164">
        <v>0</v>
      </c>
      <c r="J159" s="164">
        <v>0</v>
      </c>
      <c r="K159" s="164">
        <v>0</v>
      </c>
      <c r="L159" s="164">
        <v>0</v>
      </c>
      <c r="M159" s="164">
        <v>0</v>
      </c>
      <c r="N159" s="164">
        <v>0</v>
      </c>
      <c r="O159" s="2">
        <v>1</v>
      </c>
    </row>
    <row r="160" spans="2:15" outlineLevel="1" x14ac:dyDescent="0.35">
      <c r="B160" s="3" t="s">
        <v>17</v>
      </c>
      <c r="C160" s="3">
        <f t="shared" ref="C160:K160" si="70">C161</f>
        <v>0</v>
      </c>
      <c r="D160" s="3">
        <f t="shared" si="70"/>
        <v>0</v>
      </c>
      <c r="E160" s="3">
        <f t="shared" si="70"/>
        <v>0</v>
      </c>
      <c r="F160" s="3">
        <f t="shared" si="70"/>
        <v>0</v>
      </c>
      <c r="G160" s="3">
        <f t="shared" si="70"/>
        <v>0</v>
      </c>
      <c r="H160" s="3">
        <f t="shared" si="70"/>
        <v>0</v>
      </c>
      <c r="I160" s="3">
        <f t="shared" si="70"/>
        <v>0</v>
      </c>
      <c r="J160" s="3">
        <f t="shared" si="70"/>
        <v>0</v>
      </c>
      <c r="K160" s="3">
        <f t="shared" si="70"/>
        <v>4</v>
      </c>
      <c r="L160" s="3">
        <f>L161</f>
        <v>12</v>
      </c>
      <c r="M160" s="3">
        <v>16</v>
      </c>
      <c r="N160" s="6">
        <v>20</v>
      </c>
      <c r="O160" s="3">
        <v>20</v>
      </c>
    </row>
    <row r="161" spans="2:15" outlineLevel="2" x14ac:dyDescent="0.35">
      <c r="B161" s="2" t="s">
        <v>18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11">
        <v>4</v>
      </c>
      <c r="L161" s="11">
        <v>12</v>
      </c>
      <c r="M161" s="11">
        <v>16</v>
      </c>
      <c r="N161" s="164">
        <v>19</v>
      </c>
      <c r="O161" s="2">
        <v>19</v>
      </c>
    </row>
    <row r="162" spans="2:15" outlineLevel="2" x14ac:dyDescent="0.35">
      <c r="B162" s="52" t="s">
        <v>273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64">
        <v>1</v>
      </c>
      <c r="O162" s="2">
        <v>1</v>
      </c>
    </row>
    <row r="163" spans="2:15" outlineLevel="1" x14ac:dyDescent="0.35">
      <c r="B163" s="3" t="s">
        <v>19</v>
      </c>
      <c r="C163" s="3">
        <f t="shared" ref="C163:K163" si="71">C164+C165+C166+C167</f>
        <v>0</v>
      </c>
      <c r="D163" s="3">
        <f t="shared" si="71"/>
        <v>0</v>
      </c>
      <c r="E163" s="3">
        <f t="shared" si="71"/>
        <v>0</v>
      </c>
      <c r="F163" s="3">
        <f t="shared" si="71"/>
        <v>0</v>
      </c>
      <c r="G163" s="3">
        <f t="shared" si="71"/>
        <v>0</v>
      </c>
      <c r="H163" s="3">
        <f t="shared" si="71"/>
        <v>0</v>
      </c>
      <c r="I163" s="3">
        <f t="shared" si="71"/>
        <v>0</v>
      </c>
      <c r="J163" s="3">
        <f t="shared" si="71"/>
        <v>0</v>
      </c>
      <c r="K163" s="3">
        <f t="shared" si="71"/>
        <v>0</v>
      </c>
      <c r="L163" s="3">
        <f>L164+L165+L166+L167+L168</f>
        <v>4</v>
      </c>
      <c r="M163" s="3">
        <f>M164+M165+M166+M167+M168</f>
        <v>6</v>
      </c>
      <c r="N163" s="6">
        <v>6</v>
      </c>
      <c r="O163" s="3">
        <v>7</v>
      </c>
    </row>
    <row r="164" spans="2:15" outlineLevel="2" x14ac:dyDescent="0.35">
      <c r="B164" s="2" t="s">
        <v>20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1</v>
      </c>
      <c r="N164" s="164">
        <v>1</v>
      </c>
      <c r="O164" s="2">
        <v>1</v>
      </c>
    </row>
    <row r="165" spans="2:15" outlineLevel="2" x14ac:dyDescent="0.35">
      <c r="B165" s="2" t="s">
        <v>21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1</v>
      </c>
      <c r="M165" s="2">
        <v>1</v>
      </c>
      <c r="N165" s="164">
        <v>1</v>
      </c>
      <c r="O165" s="2">
        <v>1</v>
      </c>
    </row>
    <row r="166" spans="2:15" outlineLevel="2" x14ac:dyDescent="0.35">
      <c r="B166" s="2" t="s">
        <v>22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2</v>
      </c>
      <c r="N166" s="164">
        <v>3</v>
      </c>
      <c r="O166" s="2">
        <v>2</v>
      </c>
    </row>
    <row r="167" spans="2:15" outlineLevel="2" x14ac:dyDescent="0.35">
      <c r="B167" s="2" t="s">
        <v>23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1</v>
      </c>
      <c r="N167" s="164">
        <v>0</v>
      </c>
      <c r="O167" s="2">
        <v>0</v>
      </c>
    </row>
    <row r="168" spans="2:15" outlineLevel="1" x14ac:dyDescent="0.35">
      <c r="B168" s="52" t="s">
        <v>250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1</v>
      </c>
      <c r="N168" s="164">
        <v>1</v>
      </c>
      <c r="O168" s="2">
        <v>1</v>
      </c>
    </row>
    <row r="169" spans="2:15" outlineLevel="1" x14ac:dyDescent="0.35">
      <c r="B169" s="52" t="s">
        <v>281</v>
      </c>
      <c r="C169" s="164">
        <v>0</v>
      </c>
      <c r="D169" s="164">
        <v>0</v>
      </c>
      <c r="E169" s="164">
        <v>0</v>
      </c>
      <c r="F169" s="164">
        <v>0</v>
      </c>
      <c r="G169" s="164">
        <v>0</v>
      </c>
      <c r="H169" s="164">
        <v>0</v>
      </c>
      <c r="I169" s="164">
        <v>0</v>
      </c>
      <c r="J169" s="164">
        <v>0</v>
      </c>
      <c r="K169" s="164">
        <v>0</v>
      </c>
      <c r="L169" s="164">
        <v>0</v>
      </c>
      <c r="M169" s="164">
        <v>0</v>
      </c>
      <c r="N169" s="164">
        <v>0</v>
      </c>
      <c r="O169" s="2">
        <v>2</v>
      </c>
    </row>
    <row r="170" spans="2:15" x14ac:dyDescent="0.35">
      <c r="N170" s="164"/>
    </row>
    <row r="172" spans="2:15" x14ac:dyDescent="0.35">
      <c r="C172" s="3">
        <v>2006</v>
      </c>
      <c r="D172" s="3">
        <f>C172+1</f>
        <v>2007</v>
      </c>
      <c r="E172" s="3">
        <f t="shared" ref="E172:L172" si="72">D172+1</f>
        <v>2008</v>
      </c>
      <c r="F172" s="3">
        <f t="shared" si="72"/>
        <v>2009</v>
      </c>
      <c r="G172" s="3">
        <f t="shared" si="72"/>
        <v>2010</v>
      </c>
      <c r="H172" s="3">
        <f t="shared" si="72"/>
        <v>2011</v>
      </c>
      <c r="I172" s="3">
        <f t="shared" si="72"/>
        <v>2012</v>
      </c>
      <c r="J172" s="3">
        <f t="shared" si="72"/>
        <v>2013</v>
      </c>
      <c r="K172" s="3">
        <f t="shared" si="72"/>
        <v>2014</v>
      </c>
      <c r="L172" s="3">
        <f t="shared" si="72"/>
        <v>2015</v>
      </c>
      <c r="M172" s="3">
        <v>2016</v>
      </c>
      <c r="N172" s="3">
        <v>2017</v>
      </c>
      <c r="O172" s="3">
        <v>2018</v>
      </c>
    </row>
    <row r="173" spans="2:15" x14ac:dyDescent="0.35">
      <c r="B173" s="4" t="s">
        <v>27</v>
      </c>
      <c r="C173" s="4">
        <v>43</v>
      </c>
      <c r="D173" s="4">
        <f t="shared" ref="D173:M173" si="73">D174+D179+D183+D188+D194+D197</f>
        <v>72</v>
      </c>
      <c r="E173" s="4">
        <f t="shared" si="73"/>
        <v>292</v>
      </c>
      <c r="F173" s="4">
        <f t="shared" si="73"/>
        <v>229</v>
      </c>
      <c r="G173" s="4">
        <f t="shared" si="73"/>
        <v>78</v>
      </c>
      <c r="H173" s="4">
        <f t="shared" si="73"/>
        <v>-26</v>
      </c>
      <c r="I173" s="4">
        <f t="shared" si="73"/>
        <v>184</v>
      </c>
      <c r="J173" s="5">
        <f t="shared" si="73"/>
        <v>243</v>
      </c>
      <c r="K173" s="5">
        <f t="shared" si="73"/>
        <v>196</v>
      </c>
      <c r="L173" s="5">
        <f t="shared" si="73"/>
        <v>111</v>
      </c>
      <c r="M173" s="5">
        <f t="shared" si="73"/>
        <v>76</v>
      </c>
      <c r="N173" s="5">
        <v>40</v>
      </c>
      <c r="O173" s="5">
        <v>22</v>
      </c>
    </row>
    <row r="174" spans="2:15" outlineLevel="1" x14ac:dyDescent="0.35">
      <c r="B174" s="3" t="s">
        <v>1</v>
      </c>
      <c r="C174" s="3">
        <v>17</v>
      </c>
      <c r="D174" s="3">
        <f t="shared" ref="D174:L174" si="74">D175+D176+D177+D178</f>
        <v>55</v>
      </c>
      <c r="E174" s="3">
        <f t="shared" si="74"/>
        <v>259</v>
      </c>
      <c r="F174" s="3">
        <f t="shared" si="74"/>
        <v>204</v>
      </c>
      <c r="G174" s="3">
        <f t="shared" si="74"/>
        <v>62</v>
      </c>
      <c r="H174" s="3">
        <f t="shared" si="74"/>
        <v>-61</v>
      </c>
      <c r="I174" s="3">
        <f t="shared" si="74"/>
        <v>100</v>
      </c>
      <c r="J174" s="6">
        <f t="shared" si="74"/>
        <v>167</v>
      </c>
      <c r="K174" s="6">
        <f t="shared" si="74"/>
        <v>99</v>
      </c>
      <c r="L174" s="6">
        <f t="shared" si="74"/>
        <v>67</v>
      </c>
      <c r="M174" s="6">
        <f t="shared" ref="M174" si="75">M175+M176+M177+M178</f>
        <v>35</v>
      </c>
      <c r="N174" s="6">
        <v>-28</v>
      </c>
      <c r="O174" s="6">
        <v>-27</v>
      </c>
    </row>
    <row r="175" spans="2:15" outlineLevel="2" x14ac:dyDescent="0.35">
      <c r="B175" s="2" t="s">
        <v>2</v>
      </c>
      <c r="C175" s="2">
        <v>11</v>
      </c>
      <c r="D175" s="2">
        <f t="shared" ref="D175:M175" si="76">D141-C141</f>
        <v>53</v>
      </c>
      <c r="E175" s="2">
        <f t="shared" si="76"/>
        <v>227</v>
      </c>
      <c r="F175" s="2">
        <f t="shared" si="76"/>
        <v>205</v>
      </c>
      <c r="G175" s="2">
        <f t="shared" si="76"/>
        <v>65</v>
      </c>
      <c r="H175" s="2">
        <f t="shared" si="76"/>
        <v>-56</v>
      </c>
      <c r="I175" s="2">
        <f t="shared" si="76"/>
        <v>86</v>
      </c>
      <c r="J175" s="7">
        <f t="shared" si="76"/>
        <v>141</v>
      </c>
      <c r="K175" s="7">
        <f t="shared" si="76"/>
        <v>57</v>
      </c>
      <c r="L175" s="7">
        <f t="shared" si="76"/>
        <v>42</v>
      </c>
      <c r="M175" s="7">
        <f t="shared" si="76"/>
        <v>32</v>
      </c>
      <c r="N175" s="7">
        <v>-27</v>
      </c>
      <c r="O175" s="7">
        <v>-31</v>
      </c>
    </row>
    <row r="176" spans="2:15" outlineLevel="2" x14ac:dyDescent="0.35">
      <c r="B176" s="2" t="s">
        <v>3</v>
      </c>
      <c r="C176" s="2">
        <v>4</v>
      </c>
      <c r="D176" s="2">
        <f t="shared" ref="D176:M176" si="77">D142-C142</f>
        <v>2</v>
      </c>
      <c r="E176" s="2">
        <f t="shared" si="77"/>
        <v>17</v>
      </c>
      <c r="F176" s="2">
        <f t="shared" si="77"/>
        <v>0</v>
      </c>
      <c r="G176" s="2">
        <f t="shared" si="77"/>
        <v>-2</v>
      </c>
      <c r="H176" s="2">
        <f t="shared" si="77"/>
        <v>-4</v>
      </c>
      <c r="I176" s="2">
        <f t="shared" si="77"/>
        <v>11</v>
      </c>
      <c r="J176" s="7">
        <f t="shared" si="77"/>
        <v>23</v>
      </c>
      <c r="K176" s="7">
        <f t="shared" si="77"/>
        <v>7</v>
      </c>
      <c r="L176" s="7">
        <f t="shared" si="77"/>
        <v>7</v>
      </c>
      <c r="M176" s="7">
        <f t="shared" si="77"/>
        <v>0</v>
      </c>
      <c r="N176" s="7">
        <v>3</v>
      </c>
      <c r="O176" s="7">
        <v>-1</v>
      </c>
    </row>
    <row r="177" spans="1:15" outlineLevel="2" x14ac:dyDescent="0.35">
      <c r="B177" s="2" t="s">
        <v>4</v>
      </c>
      <c r="C177" s="2">
        <v>0</v>
      </c>
      <c r="D177" s="2">
        <f t="shared" ref="D177:M177" si="78">D143-C143</f>
        <v>0</v>
      </c>
      <c r="E177" s="2">
        <f t="shared" si="78"/>
        <v>12</v>
      </c>
      <c r="F177" s="2">
        <f t="shared" si="78"/>
        <v>-1</v>
      </c>
      <c r="G177" s="2">
        <f t="shared" si="78"/>
        <v>0</v>
      </c>
      <c r="H177" s="2">
        <f t="shared" si="78"/>
        <v>-1</v>
      </c>
      <c r="I177" s="2">
        <f t="shared" si="78"/>
        <v>2</v>
      </c>
      <c r="J177" s="7">
        <f t="shared" si="78"/>
        <v>1</v>
      </c>
      <c r="K177" s="7">
        <f t="shared" si="78"/>
        <v>35</v>
      </c>
      <c r="L177" s="7">
        <f t="shared" si="78"/>
        <v>12</v>
      </c>
      <c r="M177" s="7">
        <f t="shared" si="78"/>
        <v>2</v>
      </c>
      <c r="N177" s="7">
        <v>-5</v>
      </c>
      <c r="O177" s="7">
        <v>-1</v>
      </c>
    </row>
    <row r="178" spans="1:15" outlineLevel="2" x14ac:dyDescent="0.35">
      <c r="B178" s="2" t="s">
        <v>5</v>
      </c>
      <c r="C178" s="2">
        <v>2</v>
      </c>
      <c r="D178" s="2">
        <f t="shared" ref="D178:M178" si="79">D144-C144</f>
        <v>0</v>
      </c>
      <c r="E178" s="2">
        <f t="shared" si="79"/>
        <v>3</v>
      </c>
      <c r="F178" s="2">
        <f t="shared" si="79"/>
        <v>0</v>
      </c>
      <c r="G178" s="2">
        <f t="shared" si="79"/>
        <v>-1</v>
      </c>
      <c r="H178" s="2">
        <f t="shared" si="79"/>
        <v>0</v>
      </c>
      <c r="I178" s="2">
        <f t="shared" si="79"/>
        <v>1</v>
      </c>
      <c r="J178" s="7">
        <f t="shared" si="79"/>
        <v>2</v>
      </c>
      <c r="K178" s="7">
        <f t="shared" si="79"/>
        <v>0</v>
      </c>
      <c r="L178" s="7">
        <f t="shared" si="79"/>
        <v>6</v>
      </c>
      <c r="M178" s="7">
        <f t="shared" si="79"/>
        <v>1</v>
      </c>
      <c r="N178" s="7">
        <v>1</v>
      </c>
      <c r="O178" s="7">
        <v>6</v>
      </c>
    </row>
    <row r="179" spans="1:15" outlineLevel="1" x14ac:dyDescent="0.35">
      <c r="B179" s="3" t="s">
        <v>6</v>
      </c>
      <c r="C179" s="3">
        <v>2</v>
      </c>
      <c r="D179" s="3">
        <f t="shared" ref="D179:L179" si="80">D180+D181+D182</f>
        <v>5</v>
      </c>
      <c r="E179" s="3">
        <f t="shared" si="80"/>
        <v>6</v>
      </c>
      <c r="F179" s="3">
        <f t="shared" si="80"/>
        <v>7</v>
      </c>
      <c r="G179" s="3">
        <f t="shared" si="80"/>
        <v>1</v>
      </c>
      <c r="H179" s="3">
        <f t="shared" si="80"/>
        <v>15</v>
      </c>
      <c r="I179" s="3">
        <f t="shared" si="80"/>
        <v>0</v>
      </c>
      <c r="J179" s="6">
        <f t="shared" si="80"/>
        <v>-1</v>
      </c>
      <c r="K179" s="6">
        <f t="shared" si="80"/>
        <v>12</v>
      </c>
      <c r="L179" s="6">
        <f t="shared" si="80"/>
        <v>1</v>
      </c>
      <c r="M179" s="6">
        <f t="shared" ref="M179" si="81">M180+M181+M182</f>
        <v>2</v>
      </c>
      <c r="N179" s="6">
        <v>6</v>
      </c>
      <c r="O179" s="6">
        <v>-4</v>
      </c>
    </row>
    <row r="180" spans="1:15" outlineLevel="2" x14ac:dyDescent="0.35">
      <c r="B180" s="2" t="s">
        <v>7</v>
      </c>
      <c r="C180" s="2">
        <v>0</v>
      </c>
      <c r="D180" s="2">
        <f t="shared" ref="D180:M180" si="82">D146-C146</f>
        <v>3</v>
      </c>
      <c r="E180" s="2">
        <f t="shared" si="82"/>
        <v>5</v>
      </c>
      <c r="F180" s="2">
        <f t="shared" si="82"/>
        <v>3</v>
      </c>
      <c r="G180" s="2">
        <f t="shared" si="82"/>
        <v>0</v>
      </c>
      <c r="H180" s="2">
        <f t="shared" si="82"/>
        <v>7</v>
      </c>
      <c r="I180" s="2">
        <f t="shared" si="82"/>
        <v>-1</v>
      </c>
      <c r="J180" s="7">
        <f t="shared" si="82"/>
        <v>-2</v>
      </c>
      <c r="K180" s="7">
        <f t="shared" si="82"/>
        <v>2</v>
      </c>
      <c r="L180" s="7">
        <f t="shared" si="82"/>
        <v>1</v>
      </c>
      <c r="M180" s="7">
        <f t="shared" si="82"/>
        <v>2</v>
      </c>
      <c r="N180" s="7">
        <v>0</v>
      </c>
      <c r="O180" s="7">
        <v>-5</v>
      </c>
    </row>
    <row r="181" spans="1:15" outlineLevel="2" x14ac:dyDescent="0.35">
      <c r="B181" s="2" t="s">
        <v>8</v>
      </c>
      <c r="C181" s="2">
        <v>1</v>
      </c>
      <c r="D181" s="2">
        <f t="shared" ref="D181:M181" si="83">D147-C147</f>
        <v>0</v>
      </c>
      <c r="E181" s="2">
        <f t="shared" si="83"/>
        <v>0</v>
      </c>
      <c r="F181" s="2">
        <f t="shared" si="83"/>
        <v>2</v>
      </c>
      <c r="G181" s="2">
        <f t="shared" si="83"/>
        <v>0</v>
      </c>
      <c r="H181" s="2">
        <f t="shared" si="83"/>
        <v>5</v>
      </c>
      <c r="I181" s="2">
        <f t="shared" si="83"/>
        <v>-1</v>
      </c>
      <c r="J181" s="7">
        <f t="shared" si="83"/>
        <v>2</v>
      </c>
      <c r="K181" s="7">
        <f t="shared" si="83"/>
        <v>3</v>
      </c>
      <c r="L181" s="7">
        <f t="shared" si="83"/>
        <v>0</v>
      </c>
      <c r="M181" s="7">
        <f t="shared" si="83"/>
        <v>0</v>
      </c>
      <c r="N181" s="7">
        <v>0</v>
      </c>
      <c r="O181" s="7">
        <v>0</v>
      </c>
    </row>
    <row r="182" spans="1:15" outlineLevel="2" x14ac:dyDescent="0.35">
      <c r="B182" s="2" t="s">
        <v>9</v>
      </c>
      <c r="C182" s="2">
        <v>1</v>
      </c>
      <c r="D182" s="2">
        <f t="shared" ref="D182:M182" si="84">D148-C148</f>
        <v>2</v>
      </c>
      <c r="E182" s="2">
        <f t="shared" si="84"/>
        <v>1</v>
      </c>
      <c r="F182" s="2">
        <f t="shared" si="84"/>
        <v>2</v>
      </c>
      <c r="G182" s="2">
        <f t="shared" si="84"/>
        <v>1</v>
      </c>
      <c r="H182" s="2">
        <f t="shared" si="84"/>
        <v>3</v>
      </c>
      <c r="I182" s="2">
        <f t="shared" si="84"/>
        <v>2</v>
      </c>
      <c r="J182" s="7">
        <f t="shared" si="84"/>
        <v>-1</v>
      </c>
      <c r="K182" s="7">
        <f t="shared" si="84"/>
        <v>7</v>
      </c>
      <c r="L182" s="7">
        <f t="shared" si="84"/>
        <v>0</v>
      </c>
      <c r="M182" s="7">
        <f t="shared" si="84"/>
        <v>0</v>
      </c>
      <c r="N182" s="7">
        <v>6</v>
      </c>
      <c r="O182" s="7">
        <v>1</v>
      </c>
    </row>
    <row r="183" spans="1:15" outlineLevel="1" x14ac:dyDescent="0.35">
      <c r="B183" s="3" t="s">
        <v>14</v>
      </c>
      <c r="C183" s="3">
        <v>24</v>
      </c>
      <c r="D183" s="6">
        <f t="shared" ref="D183:L183" si="85">D184+D185</f>
        <v>12</v>
      </c>
      <c r="E183" s="6">
        <f t="shared" si="85"/>
        <v>19</v>
      </c>
      <c r="F183" s="6">
        <f t="shared" si="85"/>
        <v>13</v>
      </c>
      <c r="G183" s="6">
        <f t="shared" si="85"/>
        <v>8</v>
      </c>
      <c r="H183" s="6">
        <f t="shared" si="85"/>
        <v>21</v>
      </c>
      <c r="I183" s="6">
        <f t="shared" si="85"/>
        <v>92</v>
      </c>
      <c r="J183" s="6">
        <f t="shared" si="85"/>
        <v>74</v>
      </c>
      <c r="K183" s="6">
        <f t="shared" si="85"/>
        <v>64</v>
      </c>
      <c r="L183" s="6">
        <f t="shared" si="85"/>
        <v>10</v>
      </c>
      <c r="M183" s="6">
        <f t="shared" ref="M183" si="86">M184+M185</f>
        <v>22</v>
      </c>
      <c r="N183" s="6">
        <v>52</v>
      </c>
      <c r="O183" s="6">
        <v>23</v>
      </c>
    </row>
    <row r="184" spans="1:15" outlineLevel="2" x14ac:dyDescent="0.35">
      <c r="B184" s="2" t="s">
        <v>15</v>
      </c>
      <c r="C184" s="2">
        <v>23</v>
      </c>
      <c r="D184" s="2">
        <f t="shared" ref="D184:M184" si="87">D150-C150</f>
        <v>11</v>
      </c>
      <c r="E184" s="2">
        <f t="shared" si="87"/>
        <v>16</v>
      </c>
      <c r="F184" s="2">
        <f t="shared" si="87"/>
        <v>8</v>
      </c>
      <c r="G184" s="2">
        <f t="shared" si="87"/>
        <v>2</v>
      </c>
      <c r="H184" s="2">
        <f t="shared" si="87"/>
        <v>19</v>
      </c>
      <c r="I184" s="2">
        <f t="shared" si="87"/>
        <v>75</v>
      </c>
      <c r="J184" s="7">
        <f t="shared" si="87"/>
        <v>60</v>
      </c>
      <c r="K184" s="7">
        <f t="shared" si="87"/>
        <v>48</v>
      </c>
      <c r="L184" s="7">
        <f t="shared" si="87"/>
        <v>9</v>
      </c>
      <c r="M184" s="7">
        <f t="shared" si="87"/>
        <v>20</v>
      </c>
      <c r="N184" s="7">
        <v>31</v>
      </c>
      <c r="O184" s="7">
        <v>9</v>
      </c>
    </row>
    <row r="185" spans="1:15" outlineLevel="2" x14ac:dyDescent="0.35">
      <c r="B185" s="2" t="s">
        <v>16</v>
      </c>
      <c r="C185" s="2">
        <v>1</v>
      </c>
      <c r="D185" s="2">
        <f t="shared" ref="D185:M185" si="88">D151-C151</f>
        <v>1</v>
      </c>
      <c r="E185" s="2">
        <f t="shared" si="88"/>
        <v>3</v>
      </c>
      <c r="F185" s="2">
        <f t="shared" si="88"/>
        <v>5</v>
      </c>
      <c r="G185" s="2">
        <f t="shared" si="88"/>
        <v>6</v>
      </c>
      <c r="H185" s="2">
        <f t="shared" si="88"/>
        <v>2</v>
      </c>
      <c r="I185" s="2">
        <f t="shared" si="88"/>
        <v>17</v>
      </c>
      <c r="J185" s="7">
        <f t="shared" si="88"/>
        <v>14</v>
      </c>
      <c r="K185" s="7">
        <f t="shared" si="88"/>
        <v>16</v>
      </c>
      <c r="L185" s="7">
        <f t="shared" si="88"/>
        <v>1</v>
      </c>
      <c r="M185" s="7">
        <f t="shared" si="88"/>
        <v>2</v>
      </c>
      <c r="N185" s="7">
        <v>16</v>
      </c>
      <c r="O185" s="2">
        <v>5</v>
      </c>
    </row>
    <row r="186" spans="1:15" outlineLevel="2" x14ac:dyDescent="0.35">
      <c r="B186" s="52" t="s">
        <v>260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5</v>
      </c>
      <c r="O186" s="2">
        <v>3</v>
      </c>
    </row>
    <row r="187" spans="1:15" outlineLevel="2" x14ac:dyDescent="0.35">
      <c r="B187" s="52" t="s">
        <v>285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">
        <v>6</v>
      </c>
    </row>
    <row r="188" spans="1:15" outlineLevel="1" x14ac:dyDescent="0.35">
      <c r="B188" s="3" t="s">
        <v>14</v>
      </c>
      <c r="C188" s="3">
        <v>0</v>
      </c>
      <c r="D188" s="6">
        <f t="shared" ref="D188:L188" si="89">D189+D191+D190</f>
        <v>0</v>
      </c>
      <c r="E188" s="6">
        <f t="shared" si="89"/>
        <v>8</v>
      </c>
      <c r="F188" s="6">
        <f t="shared" si="89"/>
        <v>5</v>
      </c>
      <c r="G188" s="6">
        <f t="shared" si="89"/>
        <v>7</v>
      </c>
      <c r="H188" s="6">
        <f t="shared" si="89"/>
        <v>-1</v>
      </c>
      <c r="I188" s="6">
        <f t="shared" si="89"/>
        <v>-8</v>
      </c>
      <c r="J188" s="6">
        <f t="shared" si="89"/>
        <v>3</v>
      </c>
      <c r="K188" s="6">
        <f t="shared" si="89"/>
        <v>17</v>
      </c>
      <c r="L188" s="6">
        <f t="shared" si="89"/>
        <v>21</v>
      </c>
      <c r="M188" s="6">
        <f t="shared" ref="M188" si="90">M189+M191+M190</f>
        <v>11</v>
      </c>
      <c r="N188" s="6">
        <v>6</v>
      </c>
      <c r="O188" s="3">
        <v>29</v>
      </c>
    </row>
    <row r="189" spans="1:15" outlineLevel="2" x14ac:dyDescent="0.35">
      <c r="A189" s="52"/>
      <c r="B189" s="52" t="s">
        <v>11</v>
      </c>
      <c r="C189" s="2">
        <v>0</v>
      </c>
      <c r="D189" s="2">
        <f t="shared" ref="D189:M189" si="91">D155-C155</f>
        <v>0</v>
      </c>
      <c r="E189" s="2">
        <f t="shared" si="91"/>
        <v>0</v>
      </c>
      <c r="F189" s="2">
        <f t="shared" si="91"/>
        <v>2</v>
      </c>
      <c r="G189" s="2">
        <f t="shared" si="91"/>
        <v>6</v>
      </c>
      <c r="H189" s="2">
        <f t="shared" si="91"/>
        <v>-1</v>
      </c>
      <c r="I189" s="2">
        <f t="shared" si="91"/>
        <v>-1</v>
      </c>
      <c r="J189" s="7">
        <f t="shared" si="91"/>
        <v>3</v>
      </c>
      <c r="K189" s="7">
        <f t="shared" si="91"/>
        <v>6</v>
      </c>
      <c r="L189" s="7">
        <f t="shared" si="91"/>
        <v>0</v>
      </c>
      <c r="M189" s="7">
        <f t="shared" si="91"/>
        <v>-3</v>
      </c>
      <c r="N189" s="7">
        <v>1</v>
      </c>
      <c r="O189" s="2">
        <v>5</v>
      </c>
    </row>
    <row r="190" spans="1:15" outlineLevel="2" x14ac:dyDescent="0.35">
      <c r="A190" s="52"/>
      <c r="B190" s="52" t="s">
        <v>212</v>
      </c>
      <c r="C190" s="2">
        <v>0</v>
      </c>
      <c r="D190" s="2">
        <f t="shared" ref="D190:M190" si="92">D156-C156</f>
        <v>0</v>
      </c>
      <c r="E190" s="2">
        <f t="shared" si="92"/>
        <v>8</v>
      </c>
      <c r="F190" s="2">
        <f t="shared" si="92"/>
        <v>3</v>
      </c>
      <c r="G190" s="2">
        <f t="shared" si="92"/>
        <v>1</v>
      </c>
      <c r="H190" s="2">
        <f t="shared" si="92"/>
        <v>0</v>
      </c>
      <c r="I190" s="2">
        <f t="shared" si="92"/>
        <v>-7</v>
      </c>
      <c r="J190" s="7">
        <f t="shared" si="92"/>
        <v>0</v>
      </c>
      <c r="K190" s="7">
        <f t="shared" si="92"/>
        <v>6</v>
      </c>
      <c r="L190" s="7">
        <f t="shared" si="92"/>
        <v>11</v>
      </c>
      <c r="M190" s="7">
        <f t="shared" si="92"/>
        <v>12</v>
      </c>
      <c r="N190" s="7">
        <v>1</v>
      </c>
      <c r="O190" s="2">
        <v>6</v>
      </c>
    </row>
    <row r="191" spans="1:15" outlineLevel="2" x14ac:dyDescent="0.35">
      <c r="B191" s="52" t="s">
        <v>13</v>
      </c>
      <c r="C191" s="2">
        <v>0</v>
      </c>
      <c r="D191" s="2">
        <f t="shared" ref="D191:M191" si="93">D157-C157</f>
        <v>0</v>
      </c>
      <c r="E191" s="2">
        <f t="shared" si="93"/>
        <v>0</v>
      </c>
      <c r="F191" s="2">
        <f t="shared" si="93"/>
        <v>0</v>
      </c>
      <c r="G191" s="2">
        <f t="shared" si="93"/>
        <v>0</v>
      </c>
      <c r="H191" s="2">
        <f t="shared" si="93"/>
        <v>0</v>
      </c>
      <c r="I191" s="2">
        <f t="shared" si="93"/>
        <v>0</v>
      </c>
      <c r="J191" s="7">
        <f t="shared" si="93"/>
        <v>0</v>
      </c>
      <c r="K191" s="7">
        <f t="shared" si="93"/>
        <v>5</v>
      </c>
      <c r="L191" s="7">
        <f t="shared" si="93"/>
        <v>10</v>
      </c>
      <c r="M191" s="7">
        <f t="shared" si="93"/>
        <v>2</v>
      </c>
      <c r="N191" s="7">
        <v>1</v>
      </c>
      <c r="O191" s="2">
        <v>6</v>
      </c>
    </row>
    <row r="192" spans="1:15" outlineLevel="2" x14ac:dyDescent="0.35">
      <c r="B192" s="52" t="s">
        <v>261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3</v>
      </c>
      <c r="O192" s="2">
        <v>11</v>
      </c>
    </row>
    <row r="193" spans="2:15" outlineLevel="2" x14ac:dyDescent="0.35">
      <c r="B193" s="52" t="s">
        <v>280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">
        <v>1</v>
      </c>
    </row>
    <row r="194" spans="2:15" outlineLevel="1" x14ac:dyDescent="0.35">
      <c r="B194" s="3" t="s">
        <v>17</v>
      </c>
      <c r="C194" s="3">
        <v>0</v>
      </c>
      <c r="D194" s="3">
        <f t="shared" ref="D194:M194" si="94">D195</f>
        <v>0</v>
      </c>
      <c r="E194" s="3">
        <f t="shared" si="94"/>
        <v>0</v>
      </c>
      <c r="F194" s="3">
        <f t="shared" si="94"/>
        <v>0</v>
      </c>
      <c r="G194" s="3">
        <f t="shared" si="94"/>
        <v>0</v>
      </c>
      <c r="H194" s="3">
        <f t="shared" si="94"/>
        <v>0</v>
      </c>
      <c r="I194" s="3">
        <f t="shared" si="94"/>
        <v>0</v>
      </c>
      <c r="J194" s="6">
        <f t="shared" si="94"/>
        <v>0</v>
      </c>
      <c r="K194" s="6">
        <f t="shared" si="94"/>
        <v>4</v>
      </c>
      <c r="L194" s="6">
        <f t="shared" si="94"/>
        <v>8</v>
      </c>
      <c r="M194" s="6">
        <f t="shared" si="94"/>
        <v>4</v>
      </c>
      <c r="N194" s="6">
        <v>4</v>
      </c>
      <c r="O194" s="3">
        <v>0</v>
      </c>
    </row>
    <row r="195" spans="2:15" outlineLevel="2" x14ac:dyDescent="0.35">
      <c r="B195" s="2" t="s">
        <v>18</v>
      </c>
      <c r="C195" s="2">
        <v>0</v>
      </c>
      <c r="D195" s="2">
        <f t="shared" ref="D195:M195" si="95">D161-C161</f>
        <v>0</v>
      </c>
      <c r="E195" s="2">
        <f t="shared" si="95"/>
        <v>0</v>
      </c>
      <c r="F195" s="2">
        <f t="shared" si="95"/>
        <v>0</v>
      </c>
      <c r="G195" s="2">
        <f t="shared" si="95"/>
        <v>0</v>
      </c>
      <c r="H195" s="2">
        <f t="shared" si="95"/>
        <v>0</v>
      </c>
      <c r="I195" s="2">
        <f t="shared" si="95"/>
        <v>0</v>
      </c>
      <c r="J195" s="7">
        <f t="shared" si="95"/>
        <v>0</v>
      </c>
      <c r="K195" s="7">
        <f t="shared" si="95"/>
        <v>4</v>
      </c>
      <c r="L195" s="7">
        <f t="shared" si="95"/>
        <v>8</v>
      </c>
      <c r="M195" s="7">
        <f t="shared" si="95"/>
        <v>4</v>
      </c>
      <c r="N195" s="7">
        <v>3</v>
      </c>
      <c r="O195" s="2">
        <v>0</v>
      </c>
    </row>
    <row r="196" spans="2:15" outlineLevel="2" x14ac:dyDescent="0.35">
      <c r="B196" s="52" t="s">
        <v>272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1</v>
      </c>
      <c r="O196" s="2">
        <v>0</v>
      </c>
    </row>
    <row r="197" spans="2:15" outlineLevel="1" x14ac:dyDescent="0.35">
      <c r="B197" s="3" t="s">
        <v>19</v>
      </c>
      <c r="C197" s="3">
        <v>0</v>
      </c>
      <c r="D197" s="3">
        <f t="shared" ref="D197:K197" si="96">D198+D199+D200+D201</f>
        <v>0</v>
      </c>
      <c r="E197" s="3">
        <f t="shared" si="96"/>
        <v>0</v>
      </c>
      <c r="F197" s="3">
        <f t="shared" si="96"/>
        <v>0</v>
      </c>
      <c r="G197" s="3">
        <f t="shared" si="96"/>
        <v>0</v>
      </c>
      <c r="H197" s="3">
        <f t="shared" si="96"/>
        <v>0</v>
      </c>
      <c r="I197" s="3">
        <f t="shared" si="96"/>
        <v>0</v>
      </c>
      <c r="J197" s="6">
        <f t="shared" si="96"/>
        <v>0</v>
      </c>
      <c r="K197" s="6">
        <f t="shared" si="96"/>
        <v>0</v>
      </c>
      <c r="L197" s="6">
        <f>L198+L199+L200+L201+L202</f>
        <v>4</v>
      </c>
      <c r="M197" s="6">
        <f>M198+M199+M200+M201+M202</f>
        <v>2</v>
      </c>
      <c r="N197" s="6">
        <v>0</v>
      </c>
      <c r="O197" s="3">
        <v>1</v>
      </c>
    </row>
    <row r="198" spans="2:15" outlineLevel="2" x14ac:dyDescent="0.35">
      <c r="B198" s="2" t="s">
        <v>20</v>
      </c>
      <c r="C198" s="2">
        <v>0</v>
      </c>
      <c r="D198" s="2">
        <f t="shared" ref="D198:M198" si="97">D164-C164</f>
        <v>0</v>
      </c>
      <c r="E198" s="2">
        <f t="shared" si="97"/>
        <v>0</v>
      </c>
      <c r="F198" s="2">
        <f t="shared" si="97"/>
        <v>0</v>
      </c>
      <c r="G198" s="2">
        <f t="shared" si="97"/>
        <v>0</v>
      </c>
      <c r="H198" s="2">
        <f t="shared" si="97"/>
        <v>0</v>
      </c>
      <c r="I198" s="2">
        <f t="shared" si="97"/>
        <v>0</v>
      </c>
      <c r="J198" s="7">
        <f t="shared" si="97"/>
        <v>0</v>
      </c>
      <c r="K198" s="7">
        <f t="shared" si="97"/>
        <v>0</v>
      </c>
      <c r="L198" s="7">
        <f t="shared" si="97"/>
        <v>1</v>
      </c>
      <c r="M198" s="7">
        <f t="shared" si="97"/>
        <v>0</v>
      </c>
      <c r="N198" s="7">
        <v>0</v>
      </c>
      <c r="O198" s="2">
        <v>0</v>
      </c>
    </row>
    <row r="199" spans="2:15" outlineLevel="2" x14ac:dyDescent="0.35">
      <c r="B199" s="2" t="s">
        <v>21</v>
      </c>
      <c r="C199" s="2">
        <v>0</v>
      </c>
      <c r="D199" s="2">
        <f t="shared" ref="D199:M199" si="98">D165-C165</f>
        <v>0</v>
      </c>
      <c r="E199" s="2">
        <f t="shared" si="98"/>
        <v>0</v>
      </c>
      <c r="F199" s="2">
        <f t="shared" si="98"/>
        <v>0</v>
      </c>
      <c r="G199" s="2">
        <f t="shared" si="98"/>
        <v>0</v>
      </c>
      <c r="H199" s="2">
        <f t="shared" si="98"/>
        <v>0</v>
      </c>
      <c r="I199" s="2">
        <f t="shared" si="98"/>
        <v>0</v>
      </c>
      <c r="J199" s="7">
        <f t="shared" si="98"/>
        <v>0</v>
      </c>
      <c r="K199" s="7">
        <f t="shared" si="98"/>
        <v>0</v>
      </c>
      <c r="L199" s="7">
        <f t="shared" si="98"/>
        <v>1</v>
      </c>
      <c r="M199" s="7">
        <f t="shared" si="98"/>
        <v>0</v>
      </c>
      <c r="N199" s="7">
        <v>0</v>
      </c>
      <c r="O199" s="2">
        <v>0</v>
      </c>
    </row>
    <row r="200" spans="2:15" outlineLevel="2" x14ac:dyDescent="0.35">
      <c r="B200" s="2" t="s">
        <v>22</v>
      </c>
      <c r="C200" s="2">
        <v>0</v>
      </c>
      <c r="D200" s="2">
        <f t="shared" ref="D200:M200" si="99">D166-C166</f>
        <v>0</v>
      </c>
      <c r="E200" s="2">
        <f t="shared" si="99"/>
        <v>0</v>
      </c>
      <c r="F200" s="2">
        <f t="shared" si="99"/>
        <v>0</v>
      </c>
      <c r="G200" s="2">
        <f t="shared" si="99"/>
        <v>0</v>
      </c>
      <c r="H200" s="2">
        <f t="shared" si="99"/>
        <v>0</v>
      </c>
      <c r="I200" s="2">
        <f t="shared" si="99"/>
        <v>0</v>
      </c>
      <c r="J200" s="7">
        <f t="shared" si="99"/>
        <v>0</v>
      </c>
      <c r="K200" s="7">
        <f t="shared" si="99"/>
        <v>0</v>
      </c>
      <c r="L200" s="7">
        <f t="shared" si="99"/>
        <v>1</v>
      </c>
      <c r="M200" s="7">
        <f t="shared" si="99"/>
        <v>1</v>
      </c>
      <c r="N200" s="7">
        <v>1</v>
      </c>
      <c r="O200" s="2">
        <v>-1</v>
      </c>
    </row>
    <row r="201" spans="2:15" outlineLevel="2" x14ac:dyDescent="0.35">
      <c r="B201" s="2" t="s">
        <v>23</v>
      </c>
      <c r="C201" s="2">
        <v>0</v>
      </c>
      <c r="D201" s="2">
        <f t="shared" ref="D201:M201" si="100">D167-C167</f>
        <v>0</v>
      </c>
      <c r="E201" s="2">
        <f t="shared" si="100"/>
        <v>0</v>
      </c>
      <c r="F201" s="2">
        <f t="shared" si="100"/>
        <v>0</v>
      </c>
      <c r="G201" s="2">
        <f t="shared" si="100"/>
        <v>0</v>
      </c>
      <c r="H201" s="2">
        <f t="shared" si="100"/>
        <v>0</v>
      </c>
      <c r="I201" s="2">
        <f t="shared" si="100"/>
        <v>0</v>
      </c>
      <c r="J201" s="7">
        <f t="shared" si="100"/>
        <v>0</v>
      </c>
      <c r="K201" s="7">
        <f t="shared" si="100"/>
        <v>0</v>
      </c>
      <c r="L201" s="7">
        <f t="shared" si="100"/>
        <v>1</v>
      </c>
      <c r="M201" s="7">
        <f t="shared" si="100"/>
        <v>0</v>
      </c>
      <c r="N201" s="7">
        <v>-1</v>
      </c>
      <c r="O201" s="2">
        <v>0</v>
      </c>
    </row>
    <row r="202" spans="2:15" outlineLevel="1" x14ac:dyDescent="0.35">
      <c r="B202" s="52" t="s">
        <v>250</v>
      </c>
      <c r="C202" s="2">
        <v>0</v>
      </c>
      <c r="D202" s="2">
        <f t="shared" ref="D202" si="101">D168-C168</f>
        <v>0</v>
      </c>
      <c r="E202" s="2">
        <f t="shared" ref="E202" si="102">E168-D168</f>
        <v>0</v>
      </c>
      <c r="F202" s="2">
        <f t="shared" ref="F202" si="103">F168-E168</f>
        <v>0</v>
      </c>
      <c r="G202" s="2">
        <f t="shared" ref="G202" si="104">G168-F168</f>
        <v>0</v>
      </c>
      <c r="H202" s="2">
        <f t="shared" ref="H202" si="105">H168-G168</f>
        <v>0</v>
      </c>
      <c r="I202" s="2">
        <f t="shared" ref="I202" si="106">I168-H168</f>
        <v>0</v>
      </c>
      <c r="J202" s="7">
        <f t="shared" ref="J202" si="107">J168-I168</f>
        <v>0</v>
      </c>
      <c r="K202" s="7">
        <f t="shared" ref="K202" si="108">K168-J168</f>
        <v>0</v>
      </c>
      <c r="L202" s="2">
        <v>0</v>
      </c>
      <c r="M202" s="7">
        <f>M168-L168</f>
        <v>1</v>
      </c>
      <c r="N202" s="7">
        <v>0</v>
      </c>
      <c r="O202" s="2">
        <v>0</v>
      </c>
    </row>
    <row r="203" spans="2:15" x14ac:dyDescent="0.35">
      <c r="B203" s="52" t="s">
        <v>281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">
        <v>2</v>
      </c>
    </row>
    <row r="206" spans="2:15" x14ac:dyDescent="0.35">
      <c r="C206" s="3">
        <v>2006</v>
      </c>
      <c r="D206" s="3">
        <f>C206+1</f>
        <v>2007</v>
      </c>
      <c r="E206" s="3">
        <f t="shared" ref="E206" si="109">D206+1</f>
        <v>2008</v>
      </c>
      <c r="F206" s="3">
        <f t="shared" ref="F206" si="110">E206+1</f>
        <v>2009</v>
      </c>
      <c r="G206" s="3">
        <f t="shared" ref="G206" si="111">F206+1</f>
        <v>2010</v>
      </c>
      <c r="H206" s="3">
        <f t="shared" ref="H206" si="112">G206+1</f>
        <v>2011</v>
      </c>
      <c r="I206" s="3">
        <f t="shared" ref="I206" si="113">H206+1</f>
        <v>2012</v>
      </c>
      <c r="J206" s="3">
        <f t="shared" ref="J206" si="114">I206+1</f>
        <v>2013</v>
      </c>
      <c r="K206" s="3">
        <f t="shared" ref="K206" si="115">J206+1</f>
        <v>2014</v>
      </c>
      <c r="L206" s="3">
        <f t="shared" ref="L206" si="116">K206+1</f>
        <v>2015</v>
      </c>
      <c r="M206" s="3">
        <v>2016</v>
      </c>
      <c r="N206" s="3">
        <v>2017</v>
      </c>
      <c r="O206" s="3">
        <v>2018</v>
      </c>
    </row>
    <row r="207" spans="2:15" x14ac:dyDescent="0.35">
      <c r="B207" s="4" t="s">
        <v>209</v>
      </c>
      <c r="C207" s="42">
        <v>0.2097560975609756</v>
      </c>
      <c r="D207" s="8">
        <f t="shared" ref="D207:M207" si="117">D139/C139-1</f>
        <v>0.29032258064516125</v>
      </c>
      <c r="E207" s="8">
        <f t="shared" si="117"/>
        <v>0.91250000000000009</v>
      </c>
      <c r="F207" s="8">
        <f t="shared" si="117"/>
        <v>0.37418300653594772</v>
      </c>
      <c r="G207" s="8">
        <f t="shared" si="117"/>
        <v>9.2746730083234308E-2</v>
      </c>
      <c r="H207" s="8">
        <f t="shared" si="117"/>
        <v>-2.8291621327529937E-2</v>
      </c>
      <c r="I207" s="8">
        <f t="shared" si="117"/>
        <v>0.20604703247480405</v>
      </c>
      <c r="J207" s="8">
        <f t="shared" si="117"/>
        <v>0.22562674094707513</v>
      </c>
      <c r="K207" s="8">
        <f t="shared" si="117"/>
        <v>0.14848484848484844</v>
      </c>
      <c r="L207" s="8">
        <f t="shared" si="117"/>
        <v>7.3218997361477633E-2</v>
      </c>
      <c r="M207" s="8">
        <f t="shared" si="117"/>
        <v>4.6711739397664376E-2</v>
      </c>
      <c r="N207" s="8">
        <v>2.34879624192601E-2</v>
      </c>
      <c r="O207" s="8">
        <v>1.2621916236374098E-2</v>
      </c>
    </row>
    <row r="208" spans="2:15" outlineLevel="1" x14ac:dyDescent="0.35">
      <c r="B208" s="3" t="s">
        <v>1</v>
      </c>
      <c r="C208" s="56">
        <v>9.8265895953757232E-2</v>
      </c>
      <c r="D208" s="9">
        <f t="shared" ref="D208:M208" si="118">D140/C140-1</f>
        <v>0.28947368421052633</v>
      </c>
      <c r="E208" s="9">
        <f t="shared" si="118"/>
        <v>1.0571428571428569</v>
      </c>
      <c r="F208" s="9">
        <f t="shared" si="118"/>
        <v>0.40476190476190466</v>
      </c>
      <c r="G208" s="9">
        <f t="shared" si="118"/>
        <v>8.7570621468926468E-2</v>
      </c>
      <c r="H208" s="9">
        <f t="shared" si="118"/>
        <v>-7.9220779220779192E-2</v>
      </c>
      <c r="I208" s="9">
        <f t="shared" si="118"/>
        <v>0.14104372355430184</v>
      </c>
      <c r="J208" s="9">
        <f t="shared" si="118"/>
        <v>0.20642768850432636</v>
      </c>
      <c r="K208" s="9">
        <f t="shared" si="118"/>
        <v>0.10143442622950816</v>
      </c>
      <c r="L208" s="9">
        <f t="shared" si="118"/>
        <v>6.2325581395348939E-2</v>
      </c>
      <c r="M208" s="9">
        <f t="shared" si="118"/>
        <v>3.0647985989492144E-2</v>
      </c>
      <c r="N208" s="9">
        <v>-2.3789294817332163E-2</v>
      </c>
      <c r="O208" s="9">
        <v>-2.3498694516971286E-2</v>
      </c>
    </row>
    <row r="209" spans="2:15" outlineLevel="2" x14ac:dyDescent="0.35">
      <c r="B209" s="2" t="s">
        <v>2</v>
      </c>
      <c r="C209" s="56">
        <v>7.1428571428571425E-2</v>
      </c>
      <c r="D209" s="10">
        <f t="shared" ref="D209:M209" si="119">D141/C141-1</f>
        <v>0.32121212121212128</v>
      </c>
      <c r="E209" s="10">
        <f t="shared" si="119"/>
        <v>1.0412844036697249</v>
      </c>
      <c r="F209" s="10">
        <f t="shared" si="119"/>
        <v>0.4606741573033708</v>
      </c>
      <c r="G209" s="10">
        <f t="shared" si="119"/>
        <v>0.10000000000000009</v>
      </c>
      <c r="H209" s="10">
        <f t="shared" si="119"/>
        <v>-7.8321678321678356E-2</v>
      </c>
      <c r="I209" s="10">
        <f t="shared" si="119"/>
        <v>0.1305007587253415</v>
      </c>
      <c r="J209" s="10">
        <f t="shared" si="119"/>
        <v>0.18926174496644288</v>
      </c>
      <c r="K209" s="10">
        <f t="shared" si="119"/>
        <v>6.433408577878108E-2</v>
      </c>
      <c r="L209" s="10">
        <f t="shared" si="119"/>
        <v>4.4538706256627814E-2</v>
      </c>
      <c r="M209" s="10">
        <f t="shared" si="119"/>
        <v>3.2487309644670059E-2</v>
      </c>
      <c r="N209" s="10">
        <v>-2.6548672566371723E-2</v>
      </c>
      <c r="O209" s="10">
        <v>-3.1313131313131293E-2</v>
      </c>
    </row>
    <row r="210" spans="2:15" outlineLevel="2" x14ac:dyDescent="0.35">
      <c r="B210" s="2" t="s">
        <v>3</v>
      </c>
      <c r="C210" s="56">
        <v>0.26666666666666666</v>
      </c>
      <c r="D210" s="10">
        <f t="shared" ref="D210:M210" si="120">D142/C142-1</f>
        <v>0.10526315789473695</v>
      </c>
      <c r="E210" s="10">
        <f t="shared" si="120"/>
        <v>0.80952380952380953</v>
      </c>
      <c r="F210" s="10">
        <f t="shared" si="120"/>
        <v>0</v>
      </c>
      <c r="G210" s="10">
        <f t="shared" si="120"/>
        <v>-5.2631578947368474E-2</v>
      </c>
      <c r="H210" s="10">
        <f t="shared" si="120"/>
        <v>-0.11111111111111116</v>
      </c>
      <c r="I210" s="10">
        <f t="shared" si="120"/>
        <v>0.34375</v>
      </c>
      <c r="J210" s="10">
        <f t="shared" si="120"/>
        <v>0.53488372093023262</v>
      </c>
      <c r="K210" s="10">
        <f t="shared" si="120"/>
        <v>0.10606060606060597</v>
      </c>
      <c r="L210" s="10">
        <f t="shared" si="120"/>
        <v>9.5890410958904049E-2</v>
      </c>
      <c r="M210" s="10">
        <f t="shared" si="120"/>
        <v>0</v>
      </c>
      <c r="N210" s="10">
        <v>3.7500000000000089E-2</v>
      </c>
      <c r="O210" s="10">
        <v>-1.2048192771084376E-2</v>
      </c>
    </row>
    <row r="211" spans="2:15" outlineLevel="2" x14ac:dyDescent="0.35">
      <c r="B211" s="2" t="s">
        <v>4</v>
      </c>
      <c r="C211" s="115" t="s">
        <v>206</v>
      </c>
      <c r="D211" s="54" t="s">
        <v>206</v>
      </c>
      <c r="E211" s="54" t="s">
        <v>206</v>
      </c>
      <c r="F211" s="10">
        <f t="shared" ref="F211:M219" si="121">F143/E143-1</f>
        <v>-8.333333333333337E-2</v>
      </c>
      <c r="G211" s="10">
        <f t="shared" si="121"/>
        <v>0</v>
      </c>
      <c r="H211" s="10">
        <f t="shared" si="121"/>
        <v>-9.0909090909090939E-2</v>
      </c>
      <c r="I211" s="10">
        <f t="shared" si="121"/>
        <v>0.19999999999999996</v>
      </c>
      <c r="J211" s="10">
        <f t="shared" si="121"/>
        <v>8.3333333333333259E-2</v>
      </c>
      <c r="K211" s="10">
        <f t="shared" si="121"/>
        <v>2.6923076923076925</v>
      </c>
      <c r="L211" s="10">
        <f t="shared" si="121"/>
        <v>0.25</v>
      </c>
      <c r="M211" s="10">
        <f t="shared" si="121"/>
        <v>3.3333333333333437E-2</v>
      </c>
      <c r="N211" s="10">
        <v>-8.064516129032262E-2</v>
      </c>
      <c r="O211" s="10">
        <v>-1.7543859649122862E-2</v>
      </c>
    </row>
    <row r="212" spans="2:15" outlineLevel="2" x14ac:dyDescent="0.35">
      <c r="B212" s="2" t="s">
        <v>5</v>
      </c>
      <c r="C212" s="56">
        <v>0.5</v>
      </c>
      <c r="D212" s="10">
        <f t="shared" ref="D212:E219" si="122">D144/C144-1</f>
        <v>0</v>
      </c>
      <c r="E212" s="10">
        <f t="shared" si="122"/>
        <v>0.5</v>
      </c>
      <c r="F212" s="10">
        <f t="shared" si="121"/>
        <v>0</v>
      </c>
      <c r="G212" s="10">
        <f t="shared" si="121"/>
        <v>-0.11111111111111116</v>
      </c>
      <c r="H212" s="10">
        <f t="shared" si="121"/>
        <v>0</v>
      </c>
      <c r="I212" s="10">
        <f t="shared" si="121"/>
        <v>0.125</v>
      </c>
      <c r="J212" s="10">
        <f t="shared" si="121"/>
        <v>0.22222222222222232</v>
      </c>
      <c r="K212" s="10">
        <f t="shared" si="121"/>
        <v>0</v>
      </c>
      <c r="L212" s="10">
        <f t="shared" si="121"/>
        <v>0.54545454545454541</v>
      </c>
      <c r="M212" s="10">
        <f t="shared" si="121"/>
        <v>5.8823529411764719E-2</v>
      </c>
      <c r="N212" s="10">
        <v>5.555555555555558E-2</v>
      </c>
      <c r="O212" s="10">
        <v>0.31578947368421062</v>
      </c>
    </row>
    <row r="213" spans="2:15" outlineLevel="1" x14ac:dyDescent="0.35">
      <c r="B213" s="3" t="s">
        <v>6</v>
      </c>
      <c r="C213" s="56">
        <v>8.6956521739130432E-2</v>
      </c>
      <c r="D213" s="9">
        <f t="shared" si="122"/>
        <v>0.19999999999999996</v>
      </c>
      <c r="E213" s="9">
        <f t="shared" si="122"/>
        <v>0.19999999999999996</v>
      </c>
      <c r="F213" s="9">
        <f t="shared" si="121"/>
        <v>0.19444444444444442</v>
      </c>
      <c r="G213" s="9">
        <f t="shared" si="121"/>
        <v>2.3255813953488413E-2</v>
      </c>
      <c r="H213" s="9">
        <f t="shared" si="121"/>
        <v>0.34090909090909083</v>
      </c>
      <c r="I213" s="9">
        <f t="shared" si="121"/>
        <v>0</v>
      </c>
      <c r="J213" s="9">
        <f t="shared" si="121"/>
        <v>-1.6949152542372836E-2</v>
      </c>
      <c r="K213" s="9">
        <f t="shared" si="121"/>
        <v>0.2068965517241379</v>
      </c>
      <c r="L213" s="9">
        <f t="shared" si="121"/>
        <v>1.4285714285714235E-2</v>
      </c>
      <c r="M213" s="9">
        <f t="shared" si="121"/>
        <v>2.8169014084507005E-2</v>
      </c>
      <c r="N213" s="9">
        <v>8.2191780821917915E-2</v>
      </c>
      <c r="O213" s="9">
        <v>-5.0632911392405111E-2</v>
      </c>
    </row>
    <row r="214" spans="2:15" outlineLevel="2" x14ac:dyDescent="0.35">
      <c r="B214" s="2" t="s">
        <v>7</v>
      </c>
      <c r="C214" s="56">
        <v>0</v>
      </c>
      <c r="D214" s="10">
        <f t="shared" si="122"/>
        <v>0.375</v>
      </c>
      <c r="E214" s="10">
        <f t="shared" si="122"/>
        <v>0.45454545454545459</v>
      </c>
      <c r="F214" s="10">
        <f t="shared" si="121"/>
        <v>0.1875</v>
      </c>
      <c r="G214" s="10">
        <f t="shared" si="121"/>
        <v>0</v>
      </c>
      <c r="H214" s="10">
        <f t="shared" si="121"/>
        <v>0.36842105263157898</v>
      </c>
      <c r="I214" s="10">
        <f t="shared" si="121"/>
        <v>-3.8461538461538436E-2</v>
      </c>
      <c r="J214" s="10">
        <f t="shared" si="121"/>
        <v>-7.999999999999996E-2</v>
      </c>
      <c r="K214" s="10">
        <f t="shared" si="121"/>
        <v>8.6956521739130377E-2</v>
      </c>
      <c r="L214" s="10">
        <f t="shared" si="121"/>
        <v>4.0000000000000036E-2</v>
      </c>
      <c r="M214" s="10">
        <f t="shared" si="121"/>
        <v>7.6923076923076872E-2</v>
      </c>
      <c r="N214" s="10">
        <v>0</v>
      </c>
      <c r="O214" s="10">
        <v>-0.1785714285714286</v>
      </c>
    </row>
    <row r="215" spans="2:15" outlineLevel="2" x14ac:dyDescent="0.35">
      <c r="B215" s="2" t="s">
        <v>8</v>
      </c>
      <c r="C215" s="56">
        <v>0.14285714285714285</v>
      </c>
      <c r="D215" s="10">
        <f t="shared" si="122"/>
        <v>0</v>
      </c>
      <c r="E215" s="10">
        <f t="shared" si="122"/>
        <v>0</v>
      </c>
      <c r="F215" s="10">
        <f t="shared" si="121"/>
        <v>0.25</v>
      </c>
      <c r="G215" s="10">
        <f t="shared" si="121"/>
        <v>0</v>
      </c>
      <c r="H215" s="10">
        <f t="shared" si="121"/>
        <v>0.5</v>
      </c>
      <c r="I215" s="10">
        <f t="shared" si="121"/>
        <v>-6.6666666666666652E-2</v>
      </c>
      <c r="J215" s="10">
        <f t="shared" si="121"/>
        <v>0.14285714285714279</v>
      </c>
      <c r="K215" s="10">
        <f t="shared" si="121"/>
        <v>0.1875</v>
      </c>
      <c r="L215" s="10">
        <f t="shared" si="121"/>
        <v>0</v>
      </c>
      <c r="M215" s="10">
        <f t="shared" si="121"/>
        <v>0</v>
      </c>
      <c r="N215" s="10">
        <v>0</v>
      </c>
      <c r="O215" s="10">
        <v>0</v>
      </c>
    </row>
    <row r="216" spans="2:15" outlineLevel="2" x14ac:dyDescent="0.35">
      <c r="B216" s="2" t="s">
        <v>9</v>
      </c>
      <c r="C216" s="56">
        <v>0.125</v>
      </c>
      <c r="D216" s="10">
        <f t="shared" si="122"/>
        <v>0.22222222222222232</v>
      </c>
      <c r="E216" s="10">
        <f t="shared" si="122"/>
        <v>9.0909090909090828E-2</v>
      </c>
      <c r="F216" s="10">
        <f t="shared" si="121"/>
        <v>0.16666666666666674</v>
      </c>
      <c r="G216" s="10">
        <f t="shared" si="121"/>
        <v>7.1428571428571397E-2</v>
      </c>
      <c r="H216" s="10">
        <f t="shared" si="121"/>
        <v>0.19999999999999996</v>
      </c>
      <c r="I216" s="10">
        <f t="shared" si="121"/>
        <v>0.11111111111111116</v>
      </c>
      <c r="J216" s="10">
        <f t="shared" si="121"/>
        <v>-5.0000000000000044E-2</v>
      </c>
      <c r="K216" s="10">
        <f t="shared" si="121"/>
        <v>0.36842105263157898</v>
      </c>
      <c r="L216" s="10">
        <f t="shared" si="121"/>
        <v>0</v>
      </c>
      <c r="M216" s="10">
        <f t="shared" si="121"/>
        <v>0</v>
      </c>
      <c r="N216" s="10">
        <v>0.23076923076923084</v>
      </c>
      <c r="O216" s="10">
        <v>3.125E-2</v>
      </c>
    </row>
    <row r="217" spans="2:15" outlineLevel="1" x14ac:dyDescent="0.35">
      <c r="B217" s="3" t="s">
        <v>14</v>
      </c>
      <c r="C217" s="56">
        <v>2.6666666666666665</v>
      </c>
      <c r="D217" s="9">
        <f t="shared" si="122"/>
        <v>0.36363636363636354</v>
      </c>
      <c r="E217" s="9">
        <f t="shared" si="122"/>
        <v>0.42222222222222228</v>
      </c>
      <c r="F217" s="9">
        <f t="shared" si="121"/>
        <v>0.203125</v>
      </c>
      <c r="G217" s="9">
        <f t="shared" si="121"/>
        <v>0.10389610389610393</v>
      </c>
      <c r="H217" s="9">
        <f t="shared" si="121"/>
        <v>0.24705882352941178</v>
      </c>
      <c r="I217" s="9">
        <f t="shared" si="121"/>
        <v>0.86792452830188682</v>
      </c>
      <c r="J217" s="9">
        <f t="shared" si="121"/>
        <v>0.3737373737373737</v>
      </c>
      <c r="K217" s="9">
        <f t="shared" si="121"/>
        <v>0.23529411764705888</v>
      </c>
      <c r="L217" s="9">
        <f t="shared" si="121"/>
        <v>2.9761904761904656E-2</v>
      </c>
      <c r="M217" s="9">
        <f t="shared" si="121"/>
        <v>6.3583815028901647E-2</v>
      </c>
      <c r="N217" s="9">
        <v>0.14130434782608692</v>
      </c>
      <c r="O217" s="9">
        <v>5.4761904761904789E-2</v>
      </c>
    </row>
    <row r="218" spans="2:15" outlineLevel="2" x14ac:dyDescent="0.35">
      <c r="B218" s="2" t="s">
        <v>15</v>
      </c>
      <c r="C218" s="56">
        <v>4.5999999999999996</v>
      </c>
      <c r="D218" s="10">
        <f t="shared" si="122"/>
        <v>0.39285714285714279</v>
      </c>
      <c r="E218" s="10">
        <f t="shared" si="122"/>
        <v>0.41025641025641035</v>
      </c>
      <c r="F218" s="10">
        <f t="shared" si="121"/>
        <v>0.1454545454545455</v>
      </c>
      <c r="G218" s="10">
        <f t="shared" si="121"/>
        <v>3.1746031746031855E-2</v>
      </c>
      <c r="H218" s="10">
        <f t="shared" si="121"/>
        <v>0.29230769230769238</v>
      </c>
      <c r="I218" s="10">
        <f t="shared" si="121"/>
        <v>0.89285714285714279</v>
      </c>
      <c r="J218" s="10">
        <f t="shared" si="121"/>
        <v>0.37735849056603765</v>
      </c>
      <c r="K218" s="10">
        <f t="shared" si="121"/>
        <v>0.21917808219178081</v>
      </c>
      <c r="L218" s="10">
        <f t="shared" si="121"/>
        <v>3.3707865168539408E-2</v>
      </c>
      <c r="M218" s="10">
        <f t="shared" si="121"/>
        <v>7.2463768115942129E-2</v>
      </c>
      <c r="N218" s="10">
        <v>0.10472972972972983</v>
      </c>
      <c r="O218" s="10">
        <v>2.7522935779816571E-2</v>
      </c>
    </row>
    <row r="219" spans="2:15" outlineLevel="2" x14ac:dyDescent="0.35">
      <c r="B219" s="2" t="s">
        <v>16</v>
      </c>
      <c r="C219" s="56">
        <v>0.25</v>
      </c>
      <c r="D219" s="10">
        <f t="shared" si="122"/>
        <v>0.19999999999999996</v>
      </c>
      <c r="E219" s="10">
        <f t="shared" si="122"/>
        <v>0.5</v>
      </c>
      <c r="F219" s="10">
        <f t="shared" si="121"/>
        <v>0.55555555555555558</v>
      </c>
      <c r="G219" s="10">
        <f t="shared" si="121"/>
        <v>0.4285714285714286</v>
      </c>
      <c r="H219" s="10">
        <f t="shared" si="121"/>
        <v>0.10000000000000009</v>
      </c>
      <c r="I219" s="10">
        <f t="shared" si="121"/>
        <v>0.77272727272727271</v>
      </c>
      <c r="J219" s="10">
        <f t="shared" si="121"/>
        <v>0.35897435897435903</v>
      </c>
      <c r="K219" s="10">
        <f t="shared" si="121"/>
        <v>0.30188679245283012</v>
      </c>
      <c r="L219" s="10">
        <f t="shared" si="121"/>
        <v>1.449275362318847E-2</v>
      </c>
      <c r="M219" s="10">
        <f t="shared" si="121"/>
        <v>2.857142857142847E-2</v>
      </c>
      <c r="N219" s="10">
        <v>0.22222222222222232</v>
      </c>
      <c r="O219" s="10">
        <v>5.6818181818181879E-2</v>
      </c>
    </row>
    <row r="220" spans="2:15" outlineLevel="2" x14ac:dyDescent="0.35">
      <c r="B220" s="52" t="s">
        <v>260</v>
      </c>
      <c r="C220" s="115" t="s">
        <v>206</v>
      </c>
      <c r="D220" s="54" t="s">
        <v>206</v>
      </c>
      <c r="E220" s="54" t="s">
        <v>206</v>
      </c>
      <c r="F220" s="115" t="s">
        <v>206</v>
      </c>
      <c r="G220" s="54" t="s">
        <v>206</v>
      </c>
      <c r="H220" s="54" t="s">
        <v>206</v>
      </c>
      <c r="I220" s="115" t="s">
        <v>206</v>
      </c>
      <c r="J220" s="54" t="s">
        <v>206</v>
      </c>
      <c r="K220" s="115" t="s">
        <v>206</v>
      </c>
      <c r="L220" s="54" t="s">
        <v>206</v>
      </c>
      <c r="M220" s="54" t="s">
        <v>206</v>
      </c>
      <c r="N220" s="54" t="s">
        <v>206</v>
      </c>
      <c r="O220" s="54">
        <v>0.60000000000000009</v>
      </c>
    </row>
    <row r="221" spans="2:15" outlineLevel="2" x14ac:dyDescent="0.35">
      <c r="B221" s="52" t="s">
        <v>284</v>
      </c>
      <c r="C221" s="54" t="s">
        <v>206</v>
      </c>
      <c r="D221" s="54" t="s">
        <v>206</v>
      </c>
      <c r="E221" s="54" t="s">
        <v>206</v>
      </c>
      <c r="F221" s="54" t="s">
        <v>206</v>
      </c>
      <c r="G221" s="54" t="s">
        <v>206</v>
      </c>
      <c r="H221" s="54" t="s">
        <v>206</v>
      </c>
      <c r="I221" s="54" t="s">
        <v>206</v>
      </c>
      <c r="J221" s="54" t="s">
        <v>206</v>
      </c>
      <c r="K221" s="54" t="s">
        <v>206</v>
      </c>
      <c r="L221" s="54" t="s">
        <v>206</v>
      </c>
      <c r="M221" s="54" t="s">
        <v>206</v>
      </c>
      <c r="N221" s="54" t="s">
        <v>206</v>
      </c>
      <c r="O221" s="54" t="s">
        <v>206</v>
      </c>
    </row>
    <row r="222" spans="2:15" outlineLevel="1" x14ac:dyDescent="0.35">
      <c r="B222" s="3" t="s">
        <v>10</v>
      </c>
      <c r="C222" s="53" t="s">
        <v>206</v>
      </c>
      <c r="D222" s="53" t="s">
        <v>206</v>
      </c>
      <c r="E222" s="53" t="s">
        <v>206</v>
      </c>
      <c r="F222" s="9">
        <f t="shared" ref="F222:M222" si="123">F154/E154-1</f>
        <v>0.625</v>
      </c>
      <c r="G222" s="9">
        <f t="shared" si="123"/>
        <v>0.53846153846153855</v>
      </c>
      <c r="H222" s="9">
        <f t="shared" si="123"/>
        <v>-5.0000000000000044E-2</v>
      </c>
      <c r="I222" s="9">
        <f t="shared" si="123"/>
        <v>-0.42105263157894735</v>
      </c>
      <c r="J222" s="9">
        <f t="shared" si="123"/>
        <v>0.27272727272727271</v>
      </c>
      <c r="K222" s="9">
        <f t="shared" si="123"/>
        <v>1.2142857142857144</v>
      </c>
      <c r="L222" s="9">
        <f t="shared" si="123"/>
        <v>0.67741935483870974</v>
      </c>
      <c r="M222" s="9">
        <f t="shared" si="123"/>
        <v>0.21153846153846145</v>
      </c>
      <c r="N222" s="9">
        <v>9.5238095238095344E-2</v>
      </c>
      <c r="O222" s="9">
        <v>0.42028985507246386</v>
      </c>
    </row>
    <row r="223" spans="2:15" outlineLevel="2" x14ac:dyDescent="0.35">
      <c r="B223" s="2" t="s">
        <v>11</v>
      </c>
      <c r="C223" s="54" t="s">
        <v>206</v>
      </c>
      <c r="D223" s="54" t="s">
        <v>206</v>
      </c>
      <c r="E223" s="54" t="s">
        <v>206</v>
      </c>
      <c r="F223" s="54" t="s">
        <v>206</v>
      </c>
      <c r="G223" s="10">
        <f t="shared" ref="G223:M224" si="124">G155/F155-1</f>
        <v>3</v>
      </c>
      <c r="H223" s="10">
        <f t="shared" si="124"/>
        <v>-0.125</v>
      </c>
      <c r="I223" s="10">
        <f t="shared" si="124"/>
        <v>-0.1428571428571429</v>
      </c>
      <c r="J223" s="10">
        <f t="shared" si="124"/>
        <v>0.5</v>
      </c>
      <c r="K223" s="10">
        <f t="shared" si="124"/>
        <v>0.66666666666666674</v>
      </c>
      <c r="L223" s="10">
        <f t="shared" si="124"/>
        <v>0</v>
      </c>
      <c r="M223" s="10">
        <f t="shared" si="124"/>
        <v>-0.19999999999999996</v>
      </c>
      <c r="N223" s="10">
        <v>8.3333333333333259E-2</v>
      </c>
      <c r="O223" s="10">
        <v>0.38461538461538458</v>
      </c>
    </row>
    <row r="224" spans="2:15" outlineLevel="2" x14ac:dyDescent="0.35">
      <c r="B224" s="2" t="s">
        <v>12</v>
      </c>
      <c r="C224" s="54" t="s">
        <v>206</v>
      </c>
      <c r="D224" s="54" t="s">
        <v>206</v>
      </c>
      <c r="E224" s="54" t="s">
        <v>206</v>
      </c>
      <c r="F224" s="10">
        <f>F156/E156-1</f>
        <v>0.375</v>
      </c>
      <c r="G224" s="10">
        <f t="shared" si="124"/>
        <v>9.0909090909090828E-2</v>
      </c>
      <c r="H224" s="10">
        <f t="shared" si="124"/>
        <v>0</v>
      </c>
      <c r="I224" s="10">
        <f t="shared" si="124"/>
        <v>-0.58333333333333326</v>
      </c>
      <c r="J224" s="10">
        <f t="shared" si="124"/>
        <v>0</v>
      </c>
      <c r="K224" s="10">
        <f t="shared" si="124"/>
        <v>1.2000000000000002</v>
      </c>
      <c r="L224" s="10">
        <f t="shared" si="124"/>
        <v>1</v>
      </c>
      <c r="M224" s="10">
        <f t="shared" si="124"/>
        <v>0.54545454545454541</v>
      </c>
      <c r="N224" s="10">
        <v>2.9411764705882248E-2</v>
      </c>
      <c r="O224" s="10">
        <v>0.17142857142857149</v>
      </c>
    </row>
    <row r="225" spans="2:15" outlineLevel="2" x14ac:dyDescent="0.35">
      <c r="B225" s="2" t="s">
        <v>13</v>
      </c>
      <c r="C225" s="54" t="s">
        <v>206</v>
      </c>
      <c r="D225" s="54" t="s">
        <v>206</v>
      </c>
      <c r="E225" s="54" t="s">
        <v>206</v>
      </c>
      <c r="F225" s="54" t="s">
        <v>206</v>
      </c>
      <c r="G225" s="54" t="s">
        <v>206</v>
      </c>
      <c r="H225" s="54" t="s">
        <v>206</v>
      </c>
      <c r="I225" s="54" t="s">
        <v>206</v>
      </c>
      <c r="J225" s="54" t="s">
        <v>206</v>
      </c>
      <c r="K225" s="54" t="s">
        <v>206</v>
      </c>
      <c r="L225" s="10">
        <f>L157/K157-1</f>
        <v>2</v>
      </c>
      <c r="M225" s="10">
        <f>M157/L157-1</f>
        <v>0.1333333333333333</v>
      </c>
      <c r="N225" s="10">
        <v>5.8823529411764719E-2</v>
      </c>
      <c r="O225" s="10">
        <v>0.33333333333333326</v>
      </c>
    </row>
    <row r="226" spans="2:15" outlineLevel="2" x14ac:dyDescent="0.35">
      <c r="B226" s="52" t="s">
        <v>261</v>
      </c>
      <c r="C226" s="115" t="s">
        <v>206</v>
      </c>
      <c r="D226" s="54" t="s">
        <v>206</v>
      </c>
      <c r="E226" s="54" t="s">
        <v>206</v>
      </c>
      <c r="F226" s="115" t="s">
        <v>206</v>
      </c>
      <c r="G226" s="54" t="s">
        <v>206</v>
      </c>
      <c r="H226" s="54" t="s">
        <v>206</v>
      </c>
      <c r="I226" s="115" t="s">
        <v>206</v>
      </c>
      <c r="J226" s="54" t="s">
        <v>206</v>
      </c>
      <c r="K226" s="115" t="s">
        <v>206</v>
      </c>
      <c r="L226" s="54" t="s">
        <v>206</v>
      </c>
      <c r="M226" s="54" t="s">
        <v>206</v>
      </c>
      <c r="N226" s="54" t="s">
        <v>206</v>
      </c>
      <c r="O226" s="54">
        <v>3.666666666666667</v>
      </c>
    </row>
    <row r="227" spans="2:15" outlineLevel="2" x14ac:dyDescent="0.35">
      <c r="B227" s="52" t="s">
        <v>280</v>
      </c>
      <c r="C227" s="54" t="s">
        <v>206</v>
      </c>
      <c r="D227" s="54" t="s">
        <v>206</v>
      </c>
      <c r="E227" s="54" t="s">
        <v>206</v>
      </c>
      <c r="F227" s="54" t="s">
        <v>206</v>
      </c>
      <c r="G227" s="54" t="s">
        <v>206</v>
      </c>
      <c r="H227" s="54" t="s">
        <v>206</v>
      </c>
      <c r="I227" s="54" t="s">
        <v>206</v>
      </c>
      <c r="J227" s="54" t="s">
        <v>206</v>
      </c>
      <c r="K227" s="54" t="s">
        <v>206</v>
      </c>
      <c r="L227" s="54" t="s">
        <v>206</v>
      </c>
      <c r="M227" s="54" t="s">
        <v>206</v>
      </c>
      <c r="N227" s="54" t="s">
        <v>206</v>
      </c>
      <c r="O227" s="54" t="s">
        <v>206</v>
      </c>
    </row>
    <row r="228" spans="2:15" outlineLevel="1" x14ac:dyDescent="0.35">
      <c r="B228" s="3" t="s">
        <v>17</v>
      </c>
      <c r="C228" s="53" t="s">
        <v>206</v>
      </c>
      <c r="D228" s="53" t="s">
        <v>206</v>
      </c>
      <c r="E228" s="53" t="s">
        <v>206</v>
      </c>
      <c r="F228" s="53" t="s">
        <v>206</v>
      </c>
      <c r="G228" s="53" t="s">
        <v>206</v>
      </c>
      <c r="H228" s="53" t="s">
        <v>206</v>
      </c>
      <c r="I228" s="53" t="s">
        <v>206</v>
      </c>
      <c r="J228" s="53" t="s">
        <v>206</v>
      </c>
      <c r="K228" s="53" t="s">
        <v>206</v>
      </c>
      <c r="L228" s="9">
        <f>L160/K160-1</f>
        <v>2</v>
      </c>
      <c r="M228" s="9">
        <f>M160/L160-1</f>
        <v>0.33333333333333326</v>
      </c>
      <c r="N228" s="9">
        <v>0.25</v>
      </c>
      <c r="O228" s="9">
        <v>0</v>
      </c>
    </row>
    <row r="229" spans="2:15" outlineLevel="2" x14ac:dyDescent="0.35">
      <c r="B229" s="2" t="s">
        <v>18</v>
      </c>
      <c r="C229" s="54" t="s">
        <v>206</v>
      </c>
      <c r="D229" s="54" t="s">
        <v>206</v>
      </c>
      <c r="E229" s="54" t="s">
        <v>206</v>
      </c>
      <c r="F229" s="54" t="s">
        <v>206</v>
      </c>
      <c r="G229" s="54" t="s">
        <v>206</v>
      </c>
      <c r="H229" s="54" t="s">
        <v>206</v>
      </c>
      <c r="I229" s="54" t="s">
        <v>206</v>
      </c>
      <c r="J229" s="54" t="s">
        <v>206</v>
      </c>
      <c r="K229" s="54" t="s">
        <v>206</v>
      </c>
      <c r="L229" s="10">
        <f>L161/K161-1</f>
        <v>2</v>
      </c>
      <c r="M229" s="10">
        <f>M161/L161-1</f>
        <v>0.33333333333333326</v>
      </c>
      <c r="N229" s="10">
        <v>0.1875</v>
      </c>
      <c r="O229" s="10">
        <v>0</v>
      </c>
    </row>
    <row r="230" spans="2:15" outlineLevel="2" x14ac:dyDescent="0.35">
      <c r="B230" s="52" t="s">
        <v>273</v>
      </c>
      <c r="C230" s="115" t="s">
        <v>206</v>
      </c>
      <c r="D230" s="54" t="s">
        <v>206</v>
      </c>
      <c r="E230" s="54" t="s">
        <v>206</v>
      </c>
      <c r="F230" s="115" t="s">
        <v>206</v>
      </c>
      <c r="G230" s="54" t="s">
        <v>206</v>
      </c>
      <c r="H230" s="54" t="s">
        <v>206</v>
      </c>
      <c r="I230" s="115" t="s">
        <v>206</v>
      </c>
      <c r="J230" s="54" t="s">
        <v>206</v>
      </c>
      <c r="K230" s="115" t="s">
        <v>206</v>
      </c>
      <c r="L230" s="54" t="s">
        <v>206</v>
      </c>
      <c r="M230" s="54" t="s">
        <v>206</v>
      </c>
      <c r="N230" s="54" t="s">
        <v>206</v>
      </c>
      <c r="O230" s="54">
        <v>0</v>
      </c>
    </row>
    <row r="231" spans="2:15" outlineLevel="1" x14ac:dyDescent="0.35">
      <c r="B231" s="3" t="s">
        <v>19</v>
      </c>
      <c r="C231" s="53" t="s">
        <v>206</v>
      </c>
      <c r="D231" s="53" t="s">
        <v>206</v>
      </c>
      <c r="E231" s="53" t="s">
        <v>206</v>
      </c>
      <c r="F231" s="53" t="s">
        <v>206</v>
      </c>
      <c r="G231" s="53" t="s">
        <v>206</v>
      </c>
      <c r="H231" s="53" t="s">
        <v>206</v>
      </c>
      <c r="I231" s="53" t="s">
        <v>206</v>
      </c>
      <c r="J231" s="53" t="s">
        <v>206</v>
      </c>
      <c r="K231" s="53" t="s">
        <v>206</v>
      </c>
      <c r="L231" s="53" t="s">
        <v>206</v>
      </c>
      <c r="M231" s="9">
        <f>M163/L163-1</f>
        <v>0.5</v>
      </c>
      <c r="N231" s="9">
        <v>0</v>
      </c>
      <c r="O231" s="9">
        <v>0.16666666666666674</v>
      </c>
    </row>
    <row r="232" spans="2:15" outlineLevel="2" x14ac:dyDescent="0.35">
      <c r="B232" s="2" t="s">
        <v>20</v>
      </c>
      <c r="C232" s="54" t="s">
        <v>206</v>
      </c>
      <c r="D232" s="54" t="s">
        <v>206</v>
      </c>
      <c r="E232" s="54" t="s">
        <v>206</v>
      </c>
      <c r="F232" s="54" t="s">
        <v>206</v>
      </c>
      <c r="G232" s="54" t="s">
        <v>206</v>
      </c>
      <c r="H232" s="54" t="s">
        <v>206</v>
      </c>
      <c r="I232" s="54" t="s">
        <v>206</v>
      </c>
      <c r="J232" s="54" t="s">
        <v>206</v>
      </c>
      <c r="K232" s="54" t="s">
        <v>206</v>
      </c>
      <c r="L232" s="54" t="s">
        <v>206</v>
      </c>
      <c r="M232" s="10">
        <f>M164/L164-1</f>
        <v>0</v>
      </c>
      <c r="N232" s="10">
        <v>0</v>
      </c>
      <c r="O232" s="10">
        <v>0</v>
      </c>
    </row>
    <row r="233" spans="2:15" outlineLevel="2" x14ac:dyDescent="0.35">
      <c r="B233" s="2" t="s">
        <v>21</v>
      </c>
      <c r="C233" s="54" t="s">
        <v>206</v>
      </c>
      <c r="D233" s="54" t="s">
        <v>206</v>
      </c>
      <c r="E233" s="54" t="s">
        <v>206</v>
      </c>
      <c r="F233" s="54" t="s">
        <v>206</v>
      </c>
      <c r="G233" s="54" t="s">
        <v>206</v>
      </c>
      <c r="H233" s="54" t="s">
        <v>206</v>
      </c>
      <c r="I233" s="54" t="s">
        <v>206</v>
      </c>
      <c r="J233" s="54" t="s">
        <v>206</v>
      </c>
      <c r="K233" s="54" t="s">
        <v>206</v>
      </c>
      <c r="L233" s="54" t="s">
        <v>206</v>
      </c>
      <c r="M233" s="10">
        <f>M165/L165-1</f>
        <v>0</v>
      </c>
      <c r="N233" s="10">
        <v>0</v>
      </c>
      <c r="O233" s="10">
        <v>0</v>
      </c>
    </row>
    <row r="234" spans="2:15" outlineLevel="2" x14ac:dyDescent="0.35">
      <c r="B234" s="2" t="s">
        <v>22</v>
      </c>
      <c r="C234" s="54" t="s">
        <v>206</v>
      </c>
      <c r="D234" s="54" t="s">
        <v>206</v>
      </c>
      <c r="E234" s="54" t="s">
        <v>206</v>
      </c>
      <c r="F234" s="54" t="s">
        <v>206</v>
      </c>
      <c r="G234" s="54" t="s">
        <v>206</v>
      </c>
      <c r="H234" s="54" t="s">
        <v>206</v>
      </c>
      <c r="I234" s="54" t="s">
        <v>206</v>
      </c>
      <c r="J234" s="54" t="s">
        <v>206</v>
      </c>
      <c r="K234" s="54" t="s">
        <v>206</v>
      </c>
      <c r="L234" s="54" t="s">
        <v>206</v>
      </c>
      <c r="M234" s="10">
        <f>M166/L166-1</f>
        <v>1</v>
      </c>
      <c r="N234" s="10">
        <v>0.5</v>
      </c>
      <c r="O234" s="54">
        <v>-0.33333333333333337</v>
      </c>
    </row>
    <row r="235" spans="2:15" outlineLevel="2" x14ac:dyDescent="0.35">
      <c r="B235" s="2" t="s">
        <v>23</v>
      </c>
      <c r="C235" s="54" t="s">
        <v>206</v>
      </c>
      <c r="D235" s="54" t="s">
        <v>206</v>
      </c>
      <c r="E235" s="54" t="s">
        <v>206</v>
      </c>
      <c r="F235" s="54" t="s">
        <v>206</v>
      </c>
      <c r="G235" s="54" t="s">
        <v>206</v>
      </c>
      <c r="H235" s="54" t="s">
        <v>206</v>
      </c>
      <c r="I235" s="54" t="s">
        <v>206</v>
      </c>
      <c r="J235" s="54" t="s">
        <v>206</v>
      </c>
      <c r="K235" s="54" t="s">
        <v>206</v>
      </c>
      <c r="L235" s="54" t="s">
        <v>206</v>
      </c>
      <c r="M235" s="10">
        <f>M167/L167-1</f>
        <v>0</v>
      </c>
      <c r="N235" s="10">
        <v>-1</v>
      </c>
      <c r="O235" s="54" t="s">
        <v>206</v>
      </c>
    </row>
    <row r="236" spans="2:15" outlineLevel="1" x14ac:dyDescent="0.35">
      <c r="B236" s="52" t="s">
        <v>250</v>
      </c>
      <c r="C236" s="54" t="s">
        <v>206</v>
      </c>
      <c r="D236" s="54" t="s">
        <v>206</v>
      </c>
      <c r="E236" s="54" t="s">
        <v>206</v>
      </c>
      <c r="F236" s="54" t="s">
        <v>206</v>
      </c>
      <c r="G236" s="54" t="s">
        <v>206</v>
      </c>
      <c r="H236" s="54" t="s">
        <v>206</v>
      </c>
      <c r="I236" s="54" t="s">
        <v>206</v>
      </c>
      <c r="J236" s="54" t="s">
        <v>206</v>
      </c>
      <c r="K236" s="54" t="s">
        <v>206</v>
      </c>
      <c r="L236" s="54" t="s">
        <v>206</v>
      </c>
      <c r="M236" s="54" t="s">
        <v>206</v>
      </c>
      <c r="N236" s="10">
        <v>0</v>
      </c>
      <c r="O236" s="54">
        <v>0</v>
      </c>
    </row>
    <row r="237" spans="2:15" outlineLevel="1" x14ac:dyDescent="0.35">
      <c r="B237" s="52" t="s">
        <v>281</v>
      </c>
      <c r="C237" s="185" t="s">
        <v>206</v>
      </c>
      <c r="D237" s="185" t="s">
        <v>206</v>
      </c>
      <c r="E237" s="185" t="s">
        <v>206</v>
      </c>
      <c r="F237" s="185" t="s">
        <v>206</v>
      </c>
      <c r="G237" s="185" t="s">
        <v>206</v>
      </c>
      <c r="H237" s="185" t="s">
        <v>206</v>
      </c>
      <c r="I237" s="185" t="s">
        <v>206</v>
      </c>
      <c r="J237" s="185" t="s">
        <v>206</v>
      </c>
      <c r="K237" s="185" t="s">
        <v>206</v>
      </c>
      <c r="L237" s="185" t="s">
        <v>206</v>
      </c>
      <c r="M237" s="185" t="s">
        <v>206</v>
      </c>
      <c r="N237" s="185" t="s">
        <v>206</v>
      </c>
      <c r="O237" s="185" t="s">
        <v>206</v>
      </c>
    </row>
    <row r="238" spans="2:15" x14ac:dyDescent="0.35">
      <c r="D238" s="54"/>
      <c r="E238" s="54"/>
      <c r="F238" s="54"/>
      <c r="G238" s="54"/>
      <c r="H238" s="54"/>
      <c r="I238" s="54"/>
      <c r="J238" s="54"/>
      <c r="K238" s="54"/>
      <c r="L238" s="54"/>
    </row>
    <row r="239" spans="2:15" x14ac:dyDescent="0.35">
      <c r="D239" s="54"/>
      <c r="E239" s="54"/>
      <c r="F239" s="54"/>
      <c r="G239" s="54"/>
      <c r="H239" s="54"/>
      <c r="I239" s="54"/>
      <c r="J239" s="54"/>
      <c r="K239" s="54"/>
      <c r="L239" s="54"/>
    </row>
    <row r="240" spans="2:15" x14ac:dyDescent="0.35">
      <c r="C240" s="3">
        <v>2006</v>
      </c>
      <c r="D240" s="3">
        <f>C240+1</f>
        <v>2007</v>
      </c>
      <c r="E240" s="3">
        <f t="shared" ref="E240:L240" si="125">D240+1</f>
        <v>2008</v>
      </c>
      <c r="F240" s="3">
        <f t="shared" si="125"/>
        <v>2009</v>
      </c>
      <c r="G240" s="3">
        <f t="shared" si="125"/>
        <v>2010</v>
      </c>
      <c r="H240" s="3">
        <f t="shared" si="125"/>
        <v>2011</v>
      </c>
      <c r="I240" s="3">
        <f t="shared" si="125"/>
        <v>2012</v>
      </c>
      <c r="J240" s="3">
        <f t="shared" si="125"/>
        <v>2013</v>
      </c>
      <c r="K240" s="3">
        <f t="shared" si="125"/>
        <v>2014</v>
      </c>
      <c r="L240" s="3">
        <f t="shared" si="125"/>
        <v>2015</v>
      </c>
      <c r="M240" s="3">
        <v>2016</v>
      </c>
      <c r="N240" s="3">
        <v>2017</v>
      </c>
      <c r="O240" s="3">
        <v>2018</v>
      </c>
    </row>
    <row r="241" spans="2:15" x14ac:dyDescent="0.35">
      <c r="B241" s="4" t="s">
        <v>28</v>
      </c>
      <c r="C241" s="5">
        <f t="shared" ref="C241:L241" si="126">C3/C139</f>
        <v>475.84274193548384</v>
      </c>
      <c r="D241" s="5">
        <f t="shared" si="126"/>
        <v>445.33437500000002</v>
      </c>
      <c r="E241" s="5">
        <f t="shared" si="126"/>
        <v>366.35784313725492</v>
      </c>
      <c r="F241" s="5">
        <f t="shared" si="126"/>
        <v>342.23305588585021</v>
      </c>
      <c r="G241" s="5">
        <f t="shared" si="126"/>
        <v>350.18280739934715</v>
      </c>
      <c r="H241" s="5">
        <f t="shared" si="126"/>
        <v>384.69988801791715</v>
      </c>
      <c r="I241" s="5">
        <f t="shared" si="126"/>
        <v>403.01761374187561</v>
      </c>
      <c r="J241" s="5">
        <f t="shared" si="126"/>
        <v>445.88027272727271</v>
      </c>
      <c r="K241" s="5">
        <f t="shared" si="126"/>
        <v>476.58968997361484</v>
      </c>
      <c r="L241" s="5">
        <f t="shared" si="126"/>
        <v>518.42224953902894</v>
      </c>
      <c r="M241" s="5">
        <f t="shared" ref="M241" si="127">M3/M139</f>
        <v>540.64826776277152</v>
      </c>
      <c r="N241" s="5">
        <v>574.07401032702239</v>
      </c>
      <c r="O241" s="5">
        <v>618.3116147308782</v>
      </c>
    </row>
    <row r="242" spans="2:15" outlineLevel="1" x14ac:dyDescent="0.35">
      <c r="B242" s="3" t="s">
        <v>1</v>
      </c>
      <c r="C242" s="6">
        <f t="shared" ref="C242:L242" si="128">C4/C140</f>
        <v>466.81578947368422</v>
      </c>
      <c r="D242" s="6">
        <f t="shared" si="128"/>
        <v>428.89795918367355</v>
      </c>
      <c r="E242" s="6">
        <f t="shared" si="128"/>
        <v>337.47222222222223</v>
      </c>
      <c r="F242" s="6">
        <f t="shared" si="128"/>
        <v>312.54096045197747</v>
      </c>
      <c r="G242" s="6">
        <f t="shared" si="128"/>
        <v>319.24805194805202</v>
      </c>
      <c r="H242" s="6">
        <f t="shared" si="128"/>
        <v>364.66713681241185</v>
      </c>
      <c r="I242" s="6">
        <f t="shared" si="128"/>
        <v>382.01726823238567</v>
      </c>
      <c r="J242" s="6">
        <f t="shared" si="128"/>
        <v>418.84422131147539</v>
      </c>
      <c r="K242" s="6">
        <f t="shared" si="128"/>
        <v>442.31253023255823</v>
      </c>
      <c r="L242" s="6">
        <f t="shared" si="128"/>
        <v>476.98423817863409</v>
      </c>
      <c r="M242" s="6">
        <f t="shared" ref="M242" si="129">M4/M140</f>
        <v>493.24553950722174</v>
      </c>
      <c r="N242" s="6">
        <v>524.02697998259362</v>
      </c>
      <c r="O242" s="6">
        <v>566.31550802139043</v>
      </c>
    </row>
    <row r="243" spans="2:15" outlineLevel="2" x14ac:dyDescent="0.35">
      <c r="B243" s="2" t="s">
        <v>2</v>
      </c>
      <c r="C243" s="6">
        <f t="shared" ref="C243:L243" si="130">C5/C141</f>
        <v>454.20606060606059</v>
      </c>
      <c r="D243" s="6">
        <f t="shared" si="130"/>
        <v>413.07339449541291</v>
      </c>
      <c r="E243" s="6">
        <f t="shared" si="130"/>
        <v>324.44044943820222</v>
      </c>
      <c r="F243" s="6">
        <f t="shared" si="130"/>
        <v>301.00153846153853</v>
      </c>
      <c r="G243" s="6">
        <f t="shared" si="130"/>
        <v>310.20279720279729</v>
      </c>
      <c r="H243" s="6">
        <f t="shared" si="130"/>
        <v>359.31562974203337</v>
      </c>
      <c r="I243" s="6">
        <f t="shared" si="130"/>
        <v>375.03888590604032</v>
      </c>
      <c r="J243" s="6">
        <f t="shared" si="130"/>
        <v>412.54735891647852</v>
      </c>
      <c r="K243" s="6">
        <f t="shared" si="130"/>
        <v>438.56094379639455</v>
      </c>
      <c r="L243" s="6">
        <f t="shared" si="130"/>
        <v>472.13096446700513</v>
      </c>
      <c r="M243" s="6">
        <f t="shared" ref="M243" si="131">M5/M141</f>
        <v>488.27531956735504</v>
      </c>
      <c r="N243" s="17">
        <v>519.19494949494947</v>
      </c>
      <c r="O243" s="17">
        <v>552.13451511991661</v>
      </c>
    </row>
    <row r="244" spans="2:15" outlineLevel="2" x14ac:dyDescent="0.35">
      <c r="B244" s="2" t="s">
        <v>3</v>
      </c>
      <c r="C244" s="7">
        <f t="shared" ref="C244:L244" si="132">C6/C142</f>
        <v>550.57894736842104</v>
      </c>
      <c r="D244" s="7">
        <f t="shared" si="132"/>
        <v>559.04761904761904</v>
      </c>
      <c r="E244" s="7">
        <f t="shared" si="132"/>
        <v>494.21052631578959</v>
      </c>
      <c r="F244" s="7">
        <f t="shared" si="132"/>
        <v>495.5263157894737</v>
      </c>
      <c r="G244" s="7">
        <f t="shared" si="132"/>
        <v>479.75</v>
      </c>
      <c r="H244" s="7">
        <f t="shared" si="132"/>
        <v>473.50000000000006</v>
      </c>
      <c r="I244" s="7">
        <f t="shared" si="132"/>
        <v>499.81395348837208</v>
      </c>
      <c r="J244" s="7">
        <f t="shared" si="132"/>
        <v>495.40909090909088</v>
      </c>
      <c r="K244" s="7">
        <f t="shared" si="132"/>
        <v>504.84931506849307</v>
      </c>
      <c r="L244" s="7">
        <f t="shared" si="132"/>
        <v>534.26250000000005</v>
      </c>
      <c r="M244" s="7">
        <f t="shared" ref="M244" si="133">M6/M142</f>
        <v>534.26250000000005</v>
      </c>
      <c r="N244" s="7">
        <v>533.90361445783128</v>
      </c>
      <c r="O244" s="7">
        <v>587.64634146341461</v>
      </c>
    </row>
    <row r="245" spans="2:15" outlineLevel="2" x14ac:dyDescent="0.35">
      <c r="B245" s="2" t="s">
        <v>4</v>
      </c>
      <c r="C245" s="60" t="s">
        <v>206</v>
      </c>
      <c r="D245" s="60" t="s">
        <v>206</v>
      </c>
      <c r="E245" s="7">
        <f t="shared" ref="E245:L253" si="134">E7/E143</f>
        <v>185.83333333333334</v>
      </c>
      <c r="F245" s="7">
        <f t="shared" si="134"/>
        <v>193.18181818181819</v>
      </c>
      <c r="G245" s="7">
        <f t="shared" si="134"/>
        <v>217.18181818181819</v>
      </c>
      <c r="H245" s="7">
        <f t="shared" si="134"/>
        <v>224.2</v>
      </c>
      <c r="I245" s="7">
        <f t="shared" si="134"/>
        <v>225.41666666666666</v>
      </c>
      <c r="J245" s="7">
        <f t="shared" si="134"/>
        <v>280.53846153846155</v>
      </c>
      <c r="K245" s="7">
        <f t="shared" si="134"/>
        <v>377.87499999999994</v>
      </c>
      <c r="L245" s="7">
        <f t="shared" si="134"/>
        <v>409.91666666666674</v>
      </c>
      <c r="M245" s="7">
        <f t="shared" ref="M245" si="135">M7/M143</f>
        <v>444.70967741935488</v>
      </c>
      <c r="N245" s="7">
        <v>468.80701754385956</v>
      </c>
      <c r="O245" s="7">
        <v>592.17857142857144</v>
      </c>
    </row>
    <row r="246" spans="2:15" outlineLevel="2" x14ac:dyDescent="0.35">
      <c r="B246" s="2" t="s">
        <v>5</v>
      </c>
      <c r="C246" s="7">
        <f t="shared" ref="C246:D253" si="136">C8/C144</f>
        <v>548.33333333333337</v>
      </c>
      <c r="D246" s="7">
        <f t="shared" si="136"/>
        <v>548.33333333333337</v>
      </c>
      <c r="E246" s="7">
        <f t="shared" si="134"/>
        <v>522.22222222222217</v>
      </c>
      <c r="F246" s="7">
        <f t="shared" si="134"/>
        <v>519.22222222222217</v>
      </c>
      <c r="G246" s="7">
        <f t="shared" si="134"/>
        <v>545.75</v>
      </c>
      <c r="H246" s="7">
        <f t="shared" si="134"/>
        <v>545.75</v>
      </c>
      <c r="I246" s="7">
        <f t="shared" si="134"/>
        <v>605.66666666666663</v>
      </c>
      <c r="J246" s="7">
        <f t="shared" si="134"/>
        <v>630.09090909090912</v>
      </c>
      <c r="K246" s="7">
        <f t="shared" si="134"/>
        <v>630.09090909090912</v>
      </c>
      <c r="L246" s="7">
        <f t="shared" si="134"/>
        <v>725.35294117647049</v>
      </c>
      <c r="M246" s="7">
        <f t="shared" ref="M246" si="137">M8/M144</f>
        <v>758.94444444444434</v>
      </c>
      <c r="N246" s="7">
        <v>898.31578947368405</v>
      </c>
      <c r="O246" s="7">
        <v>982.40000000000009</v>
      </c>
    </row>
    <row r="247" spans="2:15" outlineLevel="1" x14ac:dyDescent="0.35">
      <c r="B247" s="3" t="s">
        <v>6</v>
      </c>
      <c r="C247" s="7">
        <f t="shared" si="136"/>
        <v>511.08</v>
      </c>
      <c r="D247" s="7">
        <f t="shared" si="136"/>
        <v>502.56666666666666</v>
      </c>
      <c r="E247" s="7">
        <f t="shared" si="134"/>
        <v>497</v>
      </c>
      <c r="F247" s="7">
        <f t="shared" si="134"/>
        <v>498.46511627906978</v>
      </c>
      <c r="G247" s="7">
        <f t="shared" si="134"/>
        <v>491.31818181818181</v>
      </c>
      <c r="H247" s="7">
        <f t="shared" si="134"/>
        <v>409.06779661016947</v>
      </c>
      <c r="I247" s="7">
        <f t="shared" si="134"/>
        <v>411.27118644067798</v>
      </c>
      <c r="J247" s="7">
        <f t="shared" si="134"/>
        <v>468.34482758620692</v>
      </c>
      <c r="K247" s="7">
        <f t="shared" si="134"/>
        <v>520.64285714285711</v>
      </c>
      <c r="L247" s="7">
        <f t="shared" si="134"/>
        <v>537.53521126760563</v>
      </c>
      <c r="M247" s="7">
        <f t="shared" ref="M247" si="138">M9/M145</f>
        <v>541.65753424657532</v>
      </c>
      <c r="N247" s="6">
        <v>544.41772151898738</v>
      </c>
      <c r="O247" s="6">
        <v>579.5333333333333</v>
      </c>
    </row>
    <row r="248" spans="2:15" outlineLevel="2" x14ac:dyDescent="0.35">
      <c r="B248" s="2" t="s">
        <v>7</v>
      </c>
      <c r="C248" s="6">
        <f t="shared" si="136"/>
        <v>639.75</v>
      </c>
      <c r="D248" s="6">
        <f t="shared" si="136"/>
        <v>610.81818181818176</v>
      </c>
      <c r="E248" s="6">
        <f t="shared" si="134"/>
        <v>527.625</v>
      </c>
      <c r="F248" s="6">
        <f t="shared" si="134"/>
        <v>533.21052631578948</v>
      </c>
      <c r="G248" s="6">
        <f t="shared" si="134"/>
        <v>538.47368421052636</v>
      </c>
      <c r="H248" s="6">
        <f t="shared" si="134"/>
        <v>399.57692307692315</v>
      </c>
      <c r="I248" s="6">
        <f t="shared" si="134"/>
        <v>415.88</v>
      </c>
      <c r="J248" s="6">
        <f t="shared" si="134"/>
        <v>461.6521739130435</v>
      </c>
      <c r="K248" s="6">
        <f t="shared" si="134"/>
        <v>474.96000000000009</v>
      </c>
      <c r="L248" s="6">
        <f t="shared" si="134"/>
        <v>522.84615384615392</v>
      </c>
      <c r="M248" s="6">
        <f t="shared" ref="M248" si="139">M10/M146</f>
        <v>534.64285714285711</v>
      </c>
      <c r="N248" s="17">
        <v>534.64285714285711</v>
      </c>
      <c r="O248" s="17">
        <v>544.04347826086951</v>
      </c>
    </row>
    <row r="249" spans="2:15" outlineLevel="2" x14ac:dyDescent="0.35">
      <c r="B249" s="2" t="s">
        <v>8</v>
      </c>
      <c r="C249" s="7">
        <f t="shared" si="136"/>
        <v>509.87499999999994</v>
      </c>
      <c r="D249" s="7">
        <f t="shared" si="136"/>
        <v>509.625</v>
      </c>
      <c r="E249" s="7">
        <f t="shared" si="134"/>
        <v>500</v>
      </c>
      <c r="F249" s="7">
        <f t="shared" si="134"/>
        <v>456.4</v>
      </c>
      <c r="G249" s="7">
        <f t="shared" si="134"/>
        <v>455.7</v>
      </c>
      <c r="H249" s="7">
        <f t="shared" si="134"/>
        <v>415.26666666666665</v>
      </c>
      <c r="I249" s="7">
        <f t="shared" si="134"/>
        <v>424.92857142857144</v>
      </c>
      <c r="J249" s="7">
        <f t="shared" si="134"/>
        <v>459.1875</v>
      </c>
      <c r="K249" s="7">
        <f t="shared" si="134"/>
        <v>561.10526315789468</v>
      </c>
      <c r="L249" s="7">
        <f t="shared" si="134"/>
        <v>561.10526315789468</v>
      </c>
      <c r="M249" s="7">
        <f t="shared" ref="M249" si="140">M11/M147</f>
        <v>561.10526315789468</v>
      </c>
      <c r="N249" s="7">
        <v>561.10526315789468</v>
      </c>
      <c r="O249" s="7">
        <v>561.10526315789468</v>
      </c>
    </row>
    <row r="250" spans="2:15" outlineLevel="2" x14ac:dyDescent="0.35">
      <c r="B250" s="2" t="s">
        <v>9</v>
      </c>
      <c r="C250" s="7">
        <f t="shared" si="136"/>
        <v>397.77777777777777</v>
      </c>
      <c r="D250" s="7">
        <f t="shared" si="136"/>
        <v>389.18181818181819</v>
      </c>
      <c r="E250" s="7">
        <f t="shared" si="134"/>
        <v>454.16666666666669</v>
      </c>
      <c r="F250" s="7">
        <f t="shared" si="134"/>
        <v>481.35714285714283</v>
      </c>
      <c r="G250" s="7">
        <f t="shared" si="134"/>
        <v>455.33333333333331</v>
      </c>
      <c r="H250" s="7">
        <f t="shared" si="134"/>
        <v>417.61111111111109</v>
      </c>
      <c r="I250" s="7">
        <f t="shared" si="134"/>
        <v>395.95</v>
      </c>
      <c r="J250" s="7">
        <f t="shared" si="134"/>
        <v>484.15789473684202</v>
      </c>
      <c r="K250" s="7">
        <f t="shared" si="134"/>
        <v>535</v>
      </c>
      <c r="L250" s="7">
        <f t="shared" si="134"/>
        <v>535</v>
      </c>
      <c r="M250" s="7">
        <f t="shared" ref="M250" si="141">M12/M148</f>
        <v>535</v>
      </c>
      <c r="N250" s="7">
        <v>543.0625</v>
      </c>
      <c r="O250" s="7">
        <v>614.87878787878776</v>
      </c>
    </row>
    <row r="251" spans="2:15" outlineLevel="1" x14ac:dyDescent="0.35">
      <c r="B251" s="3" t="s">
        <v>14</v>
      </c>
      <c r="C251" s="6">
        <f t="shared" si="136"/>
        <v>501.12121212121212</v>
      </c>
      <c r="D251" s="6">
        <f t="shared" si="136"/>
        <v>496.66666666666669</v>
      </c>
      <c r="E251" s="6">
        <f t="shared" si="134"/>
        <v>493.65625</v>
      </c>
      <c r="F251" s="6">
        <f t="shared" si="134"/>
        <v>489.54545454545456</v>
      </c>
      <c r="G251" s="6">
        <f t="shared" si="134"/>
        <v>506.2000000000001</v>
      </c>
      <c r="H251" s="6">
        <f t="shared" si="134"/>
        <v>478.05660377358492</v>
      </c>
      <c r="I251" s="6">
        <f t="shared" si="134"/>
        <v>473.42929292929284</v>
      </c>
      <c r="J251" s="6">
        <f t="shared" si="134"/>
        <v>523.37499999999989</v>
      </c>
      <c r="K251" s="6">
        <f t="shared" si="134"/>
        <v>536.75297619047615</v>
      </c>
      <c r="L251" s="6">
        <f t="shared" si="134"/>
        <v>560.52023121387288</v>
      </c>
      <c r="M251" s="6">
        <f t="shared" ref="M251" si="142">M13/M149</f>
        <v>562.52173913043475</v>
      </c>
      <c r="N251" s="6">
        <v>588.74047619047622</v>
      </c>
      <c r="O251" s="6">
        <v>621.59142212189613</v>
      </c>
    </row>
    <row r="252" spans="2:15" outlineLevel="2" x14ac:dyDescent="0.35">
      <c r="B252" s="52" t="s">
        <v>15</v>
      </c>
      <c r="C252" s="17">
        <f t="shared" si="136"/>
        <v>476.28571428571428</v>
      </c>
      <c r="D252" s="17">
        <f t="shared" si="136"/>
        <v>505.12820512820514</v>
      </c>
      <c r="E252" s="17">
        <f t="shared" si="134"/>
        <v>503.5272727272727</v>
      </c>
      <c r="F252" s="17">
        <f t="shared" si="134"/>
        <v>506.65079365079362</v>
      </c>
      <c r="G252" s="17">
        <f t="shared" si="134"/>
        <v>523.84615384615392</v>
      </c>
      <c r="H252" s="17">
        <f t="shared" si="134"/>
        <v>499.36904761904759</v>
      </c>
      <c r="I252" s="17">
        <f t="shared" si="134"/>
        <v>480.52201257861628</v>
      </c>
      <c r="J252" s="17">
        <f t="shared" si="134"/>
        <v>533.05022831050223</v>
      </c>
      <c r="K252" s="17">
        <f t="shared" si="134"/>
        <v>546.86142322097373</v>
      </c>
      <c r="L252" s="17">
        <f t="shared" si="134"/>
        <v>572.09057971014488</v>
      </c>
      <c r="M252" s="17">
        <f t="shared" ref="M252" si="143">M14/M150</f>
        <v>574.35472972972968</v>
      </c>
      <c r="N252" s="17">
        <v>594.57492354740066</v>
      </c>
      <c r="O252" s="17">
        <v>612.77380952380952</v>
      </c>
    </row>
    <row r="253" spans="2:15" outlineLevel="2" x14ac:dyDescent="0.35">
      <c r="B253" s="52" t="s">
        <v>16</v>
      </c>
      <c r="C253" s="7">
        <f t="shared" si="136"/>
        <v>640.20000000000005</v>
      </c>
      <c r="D253" s="7">
        <f t="shared" si="136"/>
        <v>441.66666666666674</v>
      </c>
      <c r="E253" s="7">
        <f t="shared" si="134"/>
        <v>433.33333333333337</v>
      </c>
      <c r="F253" s="7">
        <f t="shared" si="134"/>
        <v>412.57142857142856</v>
      </c>
      <c r="G253" s="7">
        <f t="shared" si="134"/>
        <v>448.85</v>
      </c>
      <c r="H253" s="7">
        <f t="shared" si="134"/>
        <v>396.68181818181819</v>
      </c>
      <c r="I253" s="7">
        <f t="shared" si="134"/>
        <v>444.51282051282061</v>
      </c>
      <c r="J253" s="7">
        <f t="shared" si="134"/>
        <v>483.39622641509425</v>
      </c>
      <c r="K253" s="7">
        <f t="shared" si="134"/>
        <v>497.63768115942031</v>
      </c>
      <c r="L253" s="7">
        <f t="shared" si="134"/>
        <v>514.9</v>
      </c>
      <c r="M253" s="7">
        <f t="shared" ref="M253" si="144">M15/M151</f>
        <v>513.875</v>
      </c>
      <c r="N253" s="7">
        <v>560.10227272727263</v>
      </c>
      <c r="O253" s="7">
        <v>605.20430107526875</v>
      </c>
    </row>
    <row r="254" spans="2:15" outlineLevel="2" x14ac:dyDescent="0.35">
      <c r="B254" s="52" t="s">
        <v>260</v>
      </c>
      <c r="C254" s="60" t="s">
        <v>206</v>
      </c>
      <c r="D254" s="60" t="s">
        <v>206</v>
      </c>
      <c r="E254" s="60" t="s">
        <v>206</v>
      </c>
      <c r="F254" s="60" t="s">
        <v>206</v>
      </c>
      <c r="G254" s="60" t="s">
        <v>206</v>
      </c>
      <c r="H254" s="60" t="s">
        <v>206</v>
      </c>
      <c r="I254" s="60" t="s">
        <v>206</v>
      </c>
      <c r="J254" s="60" t="s">
        <v>206</v>
      </c>
      <c r="K254" s="60" t="s">
        <v>206</v>
      </c>
      <c r="L254" s="60" t="s">
        <v>206</v>
      </c>
      <c r="M254" s="60" t="s">
        <v>206</v>
      </c>
      <c r="N254" s="7">
        <v>711.19999999999993</v>
      </c>
      <c r="O254" s="7">
        <v>689.375</v>
      </c>
    </row>
    <row r="255" spans="2:15" outlineLevel="2" x14ac:dyDescent="0.35">
      <c r="B255" s="52" t="s">
        <v>284</v>
      </c>
      <c r="C255" s="60" t="s">
        <v>206</v>
      </c>
      <c r="D255" s="60" t="s">
        <v>206</v>
      </c>
      <c r="E255" s="60" t="s">
        <v>206</v>
      </c>
      <c r="F255" s="60" t="s">
        <v>206</v>
      </c>
      <c r="G255" s="60" t="s">
        <v>206</v>
      </c>
      <c r="H255" s="60" t="s">
        <v>206</v>
      </c>
      <c r="I255" s="60" t="s">
        <v>206</v>
      </c>
      <c r="J255" s="60" t="s">
        <v>206</v>
      </c>
      <c r="K255" s="60" t="s">
        <v>206</v>
      </c>
      <c r="L255" s="60" t="s">
        <v>206</v>
      </c>
      <c r="M255" s="60" t="s">
        <v>206</v>
      </c>
      <c r="N255" s="60" t="s">
        <v>206</v>
      </c>
      <c r="O255" s="7">
        <v>1279</v>
      </c>
    </row>
    <row r="256" spans="2:15" outlineLevel="1" x14ac:dyDescent="0.35">
      <c r="B256" s="3" t="s">
        <v>10</v>
      </c>
      <c r="C256" s="61" t="s">
        <v>206</v>
      </c>
      <c r="D256" s="61" t="s">
        <v>206</v>
      </c>
      <c r="E256" s="6">
        <f t="shared" ref="E256:L256" si="145">E18/E154</f>
        <v>579.875</v>
      </c>
      <c r="F256" s="6">
        <f t="shared" si="145"/>
        <v>569.99999999999989</v>
      </c>
      <c r="G256" s="6">
        <f t="shared" si="145"/>
        <v>567.6</v>
      </c>
      <c r="H256" s="6">
        <f t="shared" si="145"/>
        <v>535.73684210526312</v>
      </c>
      <c r="I256" s="6">
        <f t="shared" si="145"/>
        <v>635.81818181818176</v>
      </c>
      <c r="J256" s="6">
        <f t="shared" si="145"/>
        <v>732</v>
      </c>
      <c r="K256" s="6">
        <f t="shared" si="145"/>
        <v>728.77419354838719</v>
      </c>
      <c r="L256" s="6">
        <f t="shared" si="145"/>
        <v>655.80769230769226</v>
      </c>
      <c r="M256" s="6">
        <f t="shared" ref="M256" si="146">M18/M154</f>
        <v>767.14285714285711</v>
      </c>
      <c r="N256" s="6">
        <v>770.14492753623188</v>
      </c>
      <c r="O256" s="6">
        <v>826.65306122448976</v>
      </c>
    </row>
    <row r="257" spans="2:15" outlineLevel="2" x14ac:dyDescent="0.35">
      <c r="B257" s="52" t="s">
        <v>11</v>
      </c>
      <c r="C257" s="60" t="s">
        <v>206</v>
      </c>
      <c r="D257" s="60" t="s">
        <v>206</v>
      </c>
      <c r="E257" s="60" t="s">
        <v>206</v>
      </c>
      <c r="F257" s="17">
        <f t="shared" ref="F257:L258" si="147">F19/F155</f>
        <v>606</v>
      </c>
      <c r="G257" s="17">
        <f t="shared" si="147"/>
        <v>635.5</v>
      </c>
      <c r="H257" s="17">
        <f t="shared" si="147"/>
        <v>553.14285714285711</v>
      </c>
      <c r="I257" s="17">
        <f t="shared" si="147"/>
        <v>594.49999999999989</v>
      </c>
      <c r="J257" s="17">
        <f t="shared" si="147"/>
        <v>757.88888888888891</v>
      </c>
      <c r="K257" s="17">
        <f t="shared" si="147"/>
        <v>760.73333333333346</v>
      </c>
      <c r="L257" s="17">
        <f t="shared" si="147"/>
        <v>760.73333333333346</v>
      </c>
      <c r="M257" s="17">
        <f t="shared" ref="M257" si="148">M19/M155</f>
        <v>910.58333333333337</v>
      </c>
      <c r="N257" s="17">
        <v>875.23076923076928</v>
      </c>
      <c r="O257" s="17">
        <v>833.55555555555554</v>
      </c>
    </row>
    <row r="258" spans="2:15" outlineLevel="2" x14ac:dyDescent="0.35">
      <c r="B258" s="52" t="s">
        <v>12</v>
      </c>
      <c r="C258" s="60" t="s">
        <v>206</v>
      </c>
      <c r="D258" s="60" t="s">
        <v>206</v>
      </c>
      <c r="E258" s="7">
        <f>E20/E156</f>
        <v>579.875</v>
      </c>
      <c r="F258" s="7">
        <f t="shared" si="147"/>
        <v>563.45454545454538</v>
      </c>
      <c r="G258" s="7">
        <f t="shared" si="147"/>
        <v>522.33333333333337</v>
      </c>
      <c r="H258" s="7">
        <f t="shared" si="147"/>
        <v>525.58333333333337</v>
      </c>
      <c r="I258" s="7">
        <f t="shared" si="147"/>
        <v>685.39999999999986</v>
      </c>
      <c r="J258" s="7">
        <f t="shared" si="147"/>
        <v>685.39999999999986</v>
      </c>
      <c r="K258" s="7">
        <f t="shared" si="147"/>
        <v>673.09090909090912</v>
      </c>
      <c r="L258" s="7">
        <f t="shared" si="147"/>
        <v>700.63636363636363</v>
      </c>
      <c r="M258" s="7">
        <f t="shared" ref="M258" si="149">M20/M156</f>
        <v>759.64705882352939</v>
      </c>
      <c r="N258" s="17">
        <v>750.02857142857147</v>
      </c>
      <c r="O258" s="17">
        <v>743.7560975609756</v>
      </c>
    </row>
    <row r="259" spans="2:15" outlineLevel="2" x14ac:dyDescent="0.35">
      <c r="B259" s="52" t="s">
        <v>13</v>
      </c>
      <c r="C259" s="60" t="s">
        <v>206</v>
      </c>
      <c r="D259" s="60" t="s">
        <v>206</v>
      </c>
      <c r="E259" s="60" t="s">
        <v>206</v>
      </c>
      <c r="F259" s="60" t="s">
        <v>206</v>
      </c>
      <c r="G259" s="60" t="s">
        <v>206</v>
      </c>
      <c r="H259" s="60" t="s">
        <v>206</v>
      </c>
      <c r="I259" s="60" t="s">
        <v>206</v>
      </c>
      <c r="J259" s="60" t="s">
        <v>206</v>
      </c>
      <c r="K259" s="7">
        <f>K21/K157</f>
        <v>755.4</v>
      </c>
      <c r="L259" s="7">
        <f>L21/L157</f>
        <v>485.13333333333327</v>
      </c>
      <c r="M259" s="7">
        <f t="shared" ref="M259" si="150">M21/M157</f>
        <v>680.88235294117646</v>
      </c>
      <c r="N259" s="7">
        <v>665.66666666666663</v>
      </c>
      <c r="O259" s="7">
        <v>797.58333333333337</v>
      </c>
    </row>
    <row r="260" spans="2:15" outlineLevel="2" x14ac:dyDescent="0.35">
      <c r="B260" s="52" t="s">
        <v>261</v>
      </c>
      <c r="C260" s="60" t="s">
        <v>206</v>
      </c>
      <c r="D260" s="60" t="s">
        <v>206</v>
      </c>
      <c r="E260" s="60" t="s">
        <v>206</v>
      </c>
      <c r="F260" s="60" t="s">
        <v>206</v>
      </c>
      <c r="G260" s="60" t="s">
        <v>206</v>
      </c>
      <c r="H260" s="60" t="s">
        <v>206</v>
      </c>
      <c r="I260" s="60" t="s">
        <v>206</v>
      </c>
      <c r="J260" s="60" t="s">
        <v>206</v>
      </c>
      <c r="K260" s="60" t="s">
        <v>206</v>
      </c>
      <c r="L260" s="60" t="s">
        <v>206</v>
      </c>
      <c r="M260" s="60" t="s">
        <v>206</v>
      </c>
      <c r="N260" s="7">
        <v>1176.3333333333333</v>
      </c>
      <c r="O260" s="7">
        <v>1042.8571428571429</v>
      </c>
    </row>
    <row r="261" spans="2:15" outlineLevel="2" x14ac:dyDescent="0.35">
      <c r="B261" s="52" t="s">
        <v>280</v>
      </c>
      <c r="C261" s="60" t="s">
        <v>206</v>
      </c>
      <c r="D261" s="60" t="s">
        <v>206</v>
      </c>
      <c r="E261" s="60" t="s">
        <v>206</v>
      </c>
      <c r="F261" s="60" t="s">
        <v>206</v>
      </c>
      <c r="G261" s="60" t="s">
        <v>206</v>
      </c>
      <c r="H261" s="60" t="s">
        <v>206</v>
      </c>
      <c r="I261" s="60" t="s">
        <v>206</v>
      </c>
      <c r="J261" s="60" t="s">
        <v>206</v>
      </c>
      <c r="K261" s="60" t="s">
        <v>206</v>
      </c>
      <c r="L261" s="60" t="s">
        <v>206</v>
      </c>
      <c r="M261" s="60" t="s">
        <v>206</v>
      </c>
      <c r="N261" s="60" t="s">
        <v>206</v>
      </c>
      <c r="O261" s="60">
        <v>1772</v>
      </c>
    </row>
    <row r="262" spans="2:15" outlineLevel="1" x14ac:dyDescent="0.35">
      <c r="B262" s="3" t="s">
        <v>17</v>
      </c>
      <c r="C262" s="61" t="s">
        <v>206</v>
      </c>
      <c r="D262" s="61" t="s">
        <v>206</v>
      </c>
      <c r="E262" s="61" t="s">
        <v>206</v>
      </c>
      <c r="F262" s="61" t="s">
        <v>206</v>
      </c>
      <c r="G262" s="61" t="s">
        <v>206</v>
      </c>
      <c r="H262" s="61" t="s">
        <v>206</v>
      </c>
      <c r="I262" s="61" t="s">
        <v>206</v>
      </c>
      <c r="J262" s="61" t="s">
        <v>206</v>
      </c>
      <c r="K262" s="6">
        <f>K24/K160</f>
        <v>1909.5</v>
      </c>
      <c r="L262" s="6">
        <f>L24/L160</f>
        <v>2254.9166666666665</v>
      </c>
      <c r="M262" s="6">
        <f t="shared" ref="M262" si="151">M24/M160</f>
        <v>2356.3125</v>
      </c>
      <c r="N262" s="6">
        <v>2424.85</v>
      </c>
      <c r="O262" s="6">
        <v>2450.6</v>
      </c>
    </row>
    <row r="263" spans="2:15" outlineLevel="2" x14ac:dyDescent="0.35">
      <c r="B263" s="2" t="s">
        <v>18</v>
      </c>
      <c r="C263" s="60" t="s">
        <v>206</v>
      </c>
      <c r="D263" s="60" t="s">
        <v>206</v>
      </c>
      <c r="E263" s="60" t="s">
        <v>206</v>
      </c>
      <c r="F263" s="60" t="s">
        <v>206</v>
      </c>
      <c r="G263" s="60" t="s">
        <v>206</v>
      </c>
      <c r="H263" s="60" t="s">
        <v>206</v>
      </c>
      <c r="I263" s="60" t="s">
        <v>206</v>
      </c>
      <c r="J263" s="60" t="s">
        <v>206</v>
      </c>
      <c r="K263" s="17">
        <f>K25/K161</f>
        <v>1909.5</v>
      </c>
      <c r="L263" s="17">
        <f>L25/L161</f>
        <v>2254.9166666666665</v>
      </c>
      <c r="M263" s="17">
        <f t="shared" ref="M263" si="152">M25/M161</f>
        <v>2356.3125</v>
      </c>
      <c r="N263" s="17">
        <v>2392.6842105263158</v>
      </c>
      <c r="O263" s="17">
        <v>2419.7894736842104</v>
      </c>
    </row>
    <row r="264" spans="2:15" outlineLevel="2" x14ac:dyDescent="0.35">
      <c r="B264" s="52" t="s">
        <v>272</v>
      </c>
      <c r="C264" s="60" t="s">
        <v>206</v>
      </c>
      <c r="D264" s="60" t="s">
        <v>206</v>
      </c>
      <c r="E264" s="60" t="s">
        <v>206</v>
      </c>
      <c r="F264" s="60" t="s">
        <v>206</v>
      </c>
      <c r="G264" s="60" t="s">
        <v>206</v>
      </c>
      <c r="H264" s="60" t="s">
        <v>206</v>
      </c>
      <c r="I264" s="60" t="s">
        <v>206</v>
      </c>
      <c r="J264" s="60" t="s">
        <v>206</v>
      </c>
      <c r="K264" s="60" t="s">
        <v>206</v>
      </c>
      <c r="L264" s="60" t="s">
        <v>206</v>
      </c>
      <c r="M264" s="60" t="s">
        <v>206</v>
      </c>
      <c r="N264" s="17">
        <v>3036</v>
      </c>
      <c r="O264" s="17">
        <v>3036</v>
      </c>
    </row>
    <row r="265" spans="2:15" outlineLevel="1" x14ac:dyDescent="0.35">
      <c r="B265" s="3" t="s">
        <v>19</v>
      </c>
      <c r="C265" s="61" t="s">
        <v>206</v>
      </c>
      <c r="D265" s="61" t="s">
        <v>206</v>
      </c>
      <c r="E265" s="61" t="s">
        <v>206</v>
      </c>
      <c r="F265" s="61" t="s">
        <v>206</v>
      </c>
      <c r="G265" s="61" t="s">
        <v>206</v>
      </c>
      <c r="H265" s="61" t="s">
        <v>206</v>
      </c>
      <c r="I265" s="61" t="s">
        <v>206</v>
      </c>
      <c r="J265" s="61" t="s">
        <v>206</v>
      </c>
      <c r="K265" s="61" t="s">
        <v>206</v>
      </c>
      <c r="L265" s="6">
        <f t="shared" ref="L265:M269" si="153">L27/L163</f>
        <v>1372.75</v>
      </c>
      <c r="M265" s="6">
        <f t="shared" si="153"/>
        <v>1265.6666666666667</v>
      </c>
      <c r="N265" s="6">
        <v>1097.8333333333333</v>
      </c>
      <c r="O265" s="6">
        <v>1008.5714285714286</v>
      </c>
    </row>
    <row r="266" spans="2:15" outlineLevel="2" x14ac:dyDescent="0.35">
      <c r="B266" s="2" t="s">
        <v>20</v>
      </c>
      <c r="C266" s="60" t="s">
        <v>206</v>
      </c>
      <c r="D266" s="60" t="s">
        <v>206</v>
      </c>
      <c r="E266" s="60" t="s">
        <v>206</v>
      </c>
      <c r="F266" s="60" t="s">
        <v>206</v>
      </c>
      <c r="G266" s="60" t="s">
        <v>206</v>
      </c>
      <c r="H266" s="60" t="s">
        <v>206</v>
      </c>
      <c r="I266" s="60" t="s">
        <v>206</v>
      </c>
      <c r="J266" s="60" t="s">
        <v>206</v>
      </c>
      <c r="K266" s="60" t="s">
        <v>206</v>
      </c>
      <c r="L266" s="17">
        <f t="shared" si="153"/>
        <v>1532</v>
      </c>
      <c r="M266" s="17">
        <f t="shared" si="153"/>
        <v>1532</v>
      </c>
      <c r="N266" s="17">
        <v>1532</v>
      </c>
      <c r="O266" s="17">
        <v>1532</v>
      </c>
    </row>
    <row r="267" spans="2:15" outlineLevel="2" x14ac:dyDescent="0.35">
      <c r="B267" s="2" t="s">
        <v>21</v>
      </c>
      <c r="C267" s="60" t="s">
        <v>206</v>
      </c>
      <c r="D267" s="60" t="s">
        <v>206</v>
      </c>
      <c r="E267" s="60" t="s">
        <v>206</v>
      </c>
      <c r="F267" s="60" t="s">
        <v>206</v>
      </c>
      <c r="G267" s="60" t="s">
        <v>206</v>
      </c>
      <c r="H267" s="60" t="s">
        <v>206</v>
      </c>
      <c r="I267" s="60" t="s">
        <v>206</v>
      </c>
      <c r="J267" s="60" t="s">
        <v>206</v>
      </c>
      <c r="K267" s="60" t="s">
        <v>206</v>
      </c>
      <c r="L267" s="7">
        <f t="shared" si="153"/>
        <v>1277</v>
      </c>
      <c r="M267" s="7">
        <f t="shared" si="153"/>
        <v>1277</v>
      </c>
      <c r="N267" s="7">
        <v>1277</v>
      </c>
      <c r="O267" s="7">
        <v>1277</v>
      </c>
    </row>
    <row r="268" spans="2:15" outlineLevel="2" x14ac:dyDescent="0.35">
      <c r="B268" s="2" t="s">
        <v>22</v>
      </c>
      <c r="C268" s="60" t="s">
        <v>206</v>
      </c>
      <c r="D268" s="60" t="s">
        <v>206</v>
      </c>
      <c r="E268" s="60" t="s">
        <v>206</v>
      </c>
      <c r="F268" s="60" t="s">
        <v>206</v>
      </c>
      <c r="G268" s="60" t="s">
        <v>206</v>
      </c>
      <c r="H268" s="60" t="s">
        <v>206</v>
      </c>
      <c r="I268" s="60" t="s">
        <v>206</v>
      </c>
      <c r="J268" s="60" t="s">
        <v>206</v>
      </c>
      <c r="K268" s="60" t="s">
        <v>206</v>
      </c>
      <c r="L268" s="7">
        <f t="shared" si="153"/>
        <v>1088</v>
      </c>
      <c r="M268" s="7">
        <f t="shared" si="153"/>
        <v>1080</v>
      </c>
      <c r="N268" s="7">
        <v>915.66666666666663</v>
      </c>
      <c r="O268" s="7">
        <v>829.5</v>
      </c>
    </row>
    <row r="269" spans="2:15" outlineLevel="2" x14ac:dyDescent="0.35">
      <c r="B269" s="2" t="s">
        <v>23</v>
      </c>
      <c r="C269" s="60" t="s">
        <v>206</v>
      </c>
      <c r="D269" s="60" t="s">
        <v>206</v>
      </c>
      <c r="E269" s="60" t="s">
        <v>206</v>
      </c>
      <c r="F269" s="60" t="s">
        <v>206</v>
      </c>
      <c r="G269" s="60" t="s">
        <v>206</v>
      </c>
      <c r="H269" s="60" t="s">
        <v>206</v>
      </c>
      <c r="I269" s="60" t="s">
        <v>206</v>
      </c>
      <c r="J269" s="60" t="s">
        <v>206</v>
      </c>
      <c r="K269" s="60" t="s">
        <v>206</v>
      </c>
      <c r="L269" s="7">
        <f t="shared" si="153"/>
        <v>1594</v>
      </c>
      <c r="M269" s="7">
        <f t="shared" si="153"/>
        <v>1594</v>
      </c>
      <c r="N269" s="165" t="s">
        <v>206</v>
      </c>
      <c r="O269" s="165" t="s">
        <v>206</v>
      </c>
    </row>
    <row r="270" spans="2:15" outlineLevel="1" x14ac:dyDescent="0.35">
      <c r="B270" s="52" t="s">
        <v>250</v>
      </c>
      <c r="C270" s="60" t="s">
        <v>206</v>
      </c>
      <c r="D270" s="60" t="s">
        <v>206</v>
      </c>
      <c r="E270" s="60" t="s">
        <v>206</v>
      </c>
      <c r="F270" s="60" t="s">
        <v>206</v>
      </c>
      <c r="G270" s="60" t="s">
        <v>206</v>
      </c>
      <c r="H270" s="60" t="s">
        <v>206</v>
      </c>
      <c r="I270" s="60" t="s">
        <v>206</v>
      </c>
      <c r="J270" s="60" t="s">
        <v>206</v>
      </c>
      <c r="K270" s="60" t="s">
        <v>206</v>
      </c>
      <c r="L270" s="60" t="s">
        <v>206</v>
      </c>
      <c r="M270" s="7">
        <f>M32/M168</f>
        <v>1031</v>
      </c>
      <c r="N270" s="7">
        <v>1031</v>
      </c>
      <c r="O270" s="7">
        <v>1031</v>
      </c>
    </row>
    <row r="271" spans="2:15" outlineLevel="1" x14ac:dyDescent="0.35">
      <c r="B271" s="52" t="s">
        <v>281</v>
      </c>
      <c r="C271" s="60" t="s">
        <v>206</v>
      </c>
      <c r="D271" s="60" t="s">
        <v>206</v>
      </c>
      <c r="E271" s="60" t="s">
        <v>206</v>
      </c>
      <c r="F271" s="60" t="s">
        <v>206</v>
      </c>
      <c r="G271" s="60" t="s">
        <v>206</v>
      </c>
      <c r="H271" s="60" t="s">
        <v>206</v>
      </c>
      <c r="I271" s="60" t="s">
        <v>206</v>
      </c>
      <c r="J271" s="60" t="s">
        <v>206</v>
      </c>
      <c r="K271" s="60" t="s">
        <v>206</v>
      </c>
      <c r="L271" s="60" t="s">
        <v>206</v>
      </c>
      <c r="M271" s="60" t="s">
        <v>206</v>
      </c>
      <c r="N271" s="60" t="s">
        <v>206</v>
      </c>
      <c r="O271" s="11">
        <v>780.5</v>
      </c>
    </row>
    <row r="274" spans="2:15" x14ac:dyDescent="0.35">
      <c r="C274" s="3">
        <v>2006</v>
      </c>
      <c r="D274" s="3">
        <f>C274+1</f>
        <v>2007</v>
      </c>
      <c r="E274" s="3">
        <f t="shared" ref="E274:L274" si="154">D274+1</f>
        <v>2008</v>
      </c>
      <c r="F274" s="3">
        <f t="shared" si="154"/>
        <v>2009</v>
      </c>
      <c r="G274" s="3">
        <f t="shared" si="154"/>
        <v>2010</v>
      </c>
      <c r="H274" s="3">
        <f t="shared" si="154"/>
        <v>2011</v>
      </c>
      <c r="I274" s="3">
        <f t="shared" si="154"/>
        <v>2012</v>
      </c>
      <c r="J274" s="3">
        <f t="shared" si="154"/>
        <v>2013</v>
      </c>
      <c r="K274" s="3">
        <f t="shared" si="154"/>
        <v>2014</v>
      </c>
      <c r="L274" s="3">
        <f t="shared" si="154"/>
        <v>2015</v>
      </c>
      <c r="M274" s="3">
        <v>2016</v>
      </c>
      <c r="N274" s="3">
        <v>2017</v>
      </c>
      <c r="O274" s="3">
        <v>2018</v>
      </c>
    </row>
    <row r="275" spans="2:15" x14ac:dyDescent="0.35">
      <c r="B275" s="4" t="s">
        <v>211</v>
      </c>
      <c r="C275" s="8">
        <v>1.2672788694660042E-2</v>
      </c>
      <c r="D275" s="8">
        <f t="shared" ref="D275:M275" si="155">D241/C241-1</f>
        <v>-6.4114389580455677E-2</v>
      </c>
      <c r="E275" s="8">
        <f t="shared" si="155"/>
        <v>-0.17734209685193314</v>
      </c>
      <c r="F275" s="8">
        <f t="shared" si="155"/>
        <v>-6.5850336503827545E-2</v>
      </c>
      <c r="G275" s="8">
        <f t="shared" si="155"/>
        <v>2.3229058025734828E-2</v>
      </c>
      <c r="H275" s="8">
        <f t="shared" si="155"/>
        <v>9.8568747206389418E-2</v>
      </c>
      <c r="I275" s="8">
        <f t="shared" si="155"/>
        <v>4.7615625308176091E-2</v>
      </c>
      <c r="J275" s="8">
        <f t="shared" si="155"/>
        <v>0.1063543069183317</v>
      </c>
      <c r="K275" s="8">
        <f t="shared" si="155"/>
        <v>6.8873684539808799E-2</v>
      </c>
      <c r="L275" s="8">
        <f t="shared" si="155"/>
        <v>8.7774789185494306E-2</v>
      </c>
      <c r="M275" s="8">
        <f t="shared" si="155"/>
        <v>4.2872423480098565E-2</v>
      </c>
      <c r="N275" s="8">
        <v>6.1825302247925817E-2</v>
      </c>
      <c r="O275" s="8">
        <v>7.7059061389411765E-2</v>
      </c>
    </row>
    <row r="276" spans="2:15" outlineLevel="1" x14ac:dyDescent="0.35">
      <c r="B276" s="3" t="s">
        <v>1</v>
      </c>
      <c r="C276" s="9">
        <v>9.8295835351913663E-3</v>
      </c>
      <c r="D276" s="9">
        <f t="shared" ref="D276:M276" si="156">D242/C242-1</f>
        <v>-8.1226537630103457E-2</v>
      </c>
      <c r="E276" s="9">
        <f t="shared" si="156"/>
        <v>-0.21316430867487224</v>
      </c>
      <c r="F276" s="9">
        <f t="shared" si="156"/>
        <v>-7.3876485614356002E-2</v>
      </c>
      <c r="G276" s="9">
        <f t="shared" si="156"/>
        <v>2.1459879967013595E-2</v>
      </c>
      <c r="H276" s="9">
        <f t="shared" si="156"/>
        <v>0.14226894913598542</v>
      </c>
      <c r="I276" s="9">
        <f t="shared" si="156"/>
        <v>4.7577995570516451E-2</v>
      </c>
      <c r="J276" s="9">
        <f t="shared" si="156"/>
        <v>9.6401278532486145E-2</v>
      </c>
      <c r="K276" s="9">
        <f t="shared" si="156"/>
        <v>5.6031115452898961E-2</v>
      </c>
      <c r="L276" s="9">
        <f t="shared" si="156"/>
        <v>7.8387351875033318E-2</v>
      </c>
      <c r="M276" s="9">
        <f t="shared" si="156"/>
        <v>3.4091904987639587E-2</v>
      </c>
      <c r="N276" s="9">
        <v>6.2405917560094171E-2</v>
      </c>
      <c r="O276" s="9">
        <v>8.0699142704830695E-2</v>
      </c>
    </row>
    <row r="277" spans="2:15" outlineLevel="2" x14ac:dyDescent="0.35">
      <c r="B277" s="2" t="s">
        <v>2</v>
      </c>
      <c r="C277" s="10">
        <v>1.2912751186729521E-2</v>
      </c>
      <c r="D277" s="10">
        <f t="shared" ref="D277:M277" si="157">D243/C243-1</f>
        <v>-9.0559483190874035E-2</v>
      </c>
      <c r="E277" s="10">
        <f t="shared" si="157"/>
        <v>-0.21456948386976049</v>
      </c>
      <c r="F277" s="10">
        <f t="shared" si="157"/>
        <v>-7.2244108332516044E-2</v>
      </c>
      <c r="G277" s="10">
        <f t="shared" si="157"/>
        <v>3.0568809675484365E-2</v>
      </c>
      <c r="H277" s="10">
        <f t="shared" si="157"/>
        <v>0.15832491835052087</v>
      </c>
      <c r="I277" s="10">
        <f t="shared" si="157"/>
        <v>4.3758898479577146E-2</v>
      </c>
      <c r="J277" s="10">
        <f t="shared" si="157"/>
        <v>0.10001222385199626</v>
      </c>
      <c r="K277" s="10">
        <f t="shared" si="157"/>
        <v>6.3055996645424051E-2</v>
      </c>
      <c r="L277" s="10">
        <f t="shared" si="157"/>
        <v>7.6545851028165801E-2</v>
      </c>
      <c r="M277" s="10">
        <f t="shared" si="157"/>
        <v>3.4194654270506275E-2</v>
      </c>
      <c r="N277" s="10">
        <v>6.3324171197084667E-2</v>
      </c>
      <c r="O277" s="10">
        <v>6.3443540151939759E-2</v>
      </c>
    </row>
    <row r="278" spans="2:15" outlineLevel="2" x14ac:dyDescent="0.35">
      <c r="B278" s="2" t="s">
        <v>3</v>
      </c>
      <c r="C278" s="10">
        <v>-4.5238819592333446E-2</v>
      </c>
      <c r="D278" s="10">
        <f t="shared" ref="D278:M278" si="158">D244/C244-1</f>
        <v>1.5381393930289811E-2</v>
      </c>
      <c r="E278" s="10">
        <f t="shared" si="158"/>
        <v>-0.11597776383035929</v>
      </c>
      <c r="F278" s="10">
        <f t="shared" si="158"/>
        <v>2.6624068157612424E-3</v>
      </c>
      <c r="G278" s="10">
        <f t="shared" si="158"/>
        <v>-3.1837493361656977E-2</v>
      </c>
      <c r="H278" s="10">
        <f t="shared" si="158"/>
        <v>-1.3027618551328723E-2</v>
      </c>
      <c r="I278" s="10">
        <f t="shared" si="158"/>
        <v>5.5573291422116089E-2</v>
      </c>
      <c r="J278" s="10">
        <f t="shared" si="158"/>
        <v>-8.8130044160195098E-3</v>
      </c>
      <c r="K278" s="10">
        <f t="shared" si="158"/>
        <v>1.9055411643898346E-2</v>
      </c>
      <c r="L278" s="10">
        <f t="shared" si="158"/>
        <v>5.8261314918326645E-2</v>
      </c>
      <c r="M278" s="10">
        <f t="shared" si="158"/>
        <v>0</v>
      </c>
      <c r="N278" s="10">
        <v>-6.7174009437076521E-4</v>
      </c>
      <c r="O278" s="10">
        <v>0.10065997972341512</v>
      </c>
    </row>
    <row r="279" spans="2:15" outlineLevel="2" x14ac:dyDescent="0.35">
      <c r="B279" s="2" t="s">
        <v>4</v>
      </c>
      <c r="C279" s="54" t="s">
        <v>206</v>
      </c>
      <c r="D279" s="54" t="s">
        <v>206</v>
      </c>
      <c r="E279" s="54" t="s">
        <v>206</v>
      </c>
      <c r="F279" s="10">
        <f t="shared" ref="F279:M287" si="159">F245/E245-1</f>
        <v>3.9543416225030548E-2</v>
      </c>
      <c r="G279" s="10">
        <f t="shared" si="159"/>
        <v>0.124235294117647</v>
      </c>
      <c r="H279" s="10">
        <f t="shared" si="159"/>
        <v>3.2314776056927563E-2</v>
      </c>
      <c r="I279" s="10">
        <f t="shared" si="159"/>
        <v>5.4267023490930377E-3</v>
      </c>
      <c r="J279" s="10">
        <f t="shared" si="159"/>
        <v>0.24453291625195517</v>
      </c>
      <c r="K279" s="10">
        <f t="shared" si="159"/>
        <v>0.34696325747189438</v>
      </c>
      <c r="L279" s="10">
        <f t="shared" si="159"/>
        <v>8.479435439409011E-2</v>
      </c>
      <c r="M279" s="10">
        <f t="shared" si="159"/>
        <v>8.4878253513368085E-2</v>
      </c>
      <c r="N279" s="10">
        <v>5.4186678069029881E-2</v>
      </c>
      <c r="O279" s="10">
        <v>0.26316063810450485</v>
      </c>
    </row>
    <row r="280" spans="2:15" outlineLevel="2" x14ac:dyDescent="0.35">
      <c r="B280" s="2" t="s">
        <v>5</v>
      </c>
      <c r="C280" s="10">
        <v>-3.2495221290986587E-2</v>
      </c>
      <c r="D280" s="10">
        <f t="shared" ref="D280:E287" si="160">D246/C246-1</f>
        <v>0</v>
      </c>
      <c r="E280" s="10">
        <f t="shared" si="160"/>
        <v>-4.7619047619047783E-2</v>
      </c>
      <c r="F280" s="10">
        <f t="shared" si="159"/>
        <v>-5.7446808510638325E-3</v>
      </c>
      <c r="G280" s="10">
        <f t="shared" si="159"/>
        <v>5.1091375989728238E-2</v>
      </c>
      <c r="H280" s="10">
        <f t="shared" si="159"/>
        <v>0</v>
      </c>
      <c r="I280" s="10">
        <f t="shared" si="159"/>
        <v>0.10978775385555051</v>
      </c>
      <c r="J280" s="10">
        <f t="shared" si="159"/>
        <v>4.0326212037824716E-2</v>
      </c>
      <c r="K280" s="10">
        <f t="shared" si="159"/>
        <v>0</v>
      </c>
      <c r="L280" s="10">
        <f t="shared" si="159"/>
        <v>0.15118775832364384</v>
      </c>
      <c r="M280" s="10">
        <f t="shared" si="159"/>
        <v>4.6310563259715831E-2</v>
      </c>
      <c r="N280" s="10">
        <v>0.18363840205887683</v>
      </c>
      <c r="O280" s="10">
        <v>9.3602062338880021E-2</v>
      </c>
    </row>
    <row r="281" spans="2:15" outlineLevel="1" x14ac:dyDescent="0.35">
      <c r="B281" s="3" t="s">
        <v>6</v>
      </c>
      <c r="C281" s="9">
        <v>4.0006832934744718E-3</v>
      </c>
      <c r="D281" s="9">
        <f t="shared" si="160"/>
        <v>-1.6657535676084634E-2</v>
      </c>
      <c r="E281" s="9">
        <f t="shared" si="160"/>
        <v>-1.107647409962198E-2</v>
      </c>
      <c r="F281" s="9">
        <f t="shared" si="159"/>
        <v>2.9479200786111104E-3</v>
      </c>
      <c r="G281" s="9">
        <f t="shared" si="159"/>
        <v>-1.4337882887850206E-2</v>
      </c>
      <c r="H281" s="9">
        <f t="shared" si="159"/>
        <v>-0.16740757466706191</v>
      </c>
      <c r="I281" s="9">
        <f t="shared" si="159"/>
        <v>5.3863683447277211E-3</v>
      </c>
      <c r="J281" s="9">
        <f t="shared" si="159"/>
        <v>0.1387737410915395</v>
      </c>
      <c r="K281" s="9">
        <f t="shared" si="159"/>
        <v>0.11166564991480299</v>
      </c>
      <c r="L281" s="9">
        <f t="shared" si="159"/>
        <v>3.2445185587389069E-2</v>
      </c>
      <c r="M281" s="9">
        <f t="shared" si="159"/>
        <v>7.6689357135293346E-3</v>
      </c>
      <c r="N281" s="9">
        <v>5.0958162637788629E-3</v>
      </c>
      <c r="O281" s="9">
        <v>6.4501228425058121E-2</v>
      </c>
    </row>
    <row r="282" spans="2:15" outlineLevel="2" x14ac:dyDescent="0.35">
      <c r="B282" s="2" t="s">
        <v>7</v>
      </c>
      <c r="C282" s="10">
        <v>-5.2478134110787167E-3</v>
      </c>
      <c r="D282" s="10">
        <f t="shared" si="160"/>
        <v>-4.522363139010277E-2</v>
      </c>
      <c r="E282" s="10">
        <f t="shared" si="160"/>
        <v>-0.13619958327132009</v>
      </c>
      <c r="F282" s="10">
        <f t="shared" si="159"/>
        <v>1.0586166909811956E-2</v>
      </c>
      <c r="G282" s="10">
        <f t="shared" si="159"/>
        <v>9.8706939097819024E-3</v>
      </c>
      <c r="H282" s="10">
        <f t="shared" si="159"/>
        <v>-0.25794530950429684</v>
      </c>
      <c r="I282" s="10">
        <f t="shared" si="159"/>
        <v>4.0800847049764055E-2</v>
      </c>
      <c r="J282" s="10">
        <f t="shared" si="159"/>
        <v>0.11006101258306122</v>
      </c>
      <c r="K282" s="10">
        <f t="shared" si="159"/>
        <v>2.882652100207217E-2</v>
      </c>
      <c r="L282" s="10">
        <f t="shared" si="159"/>
        <v>0.10082144569259266</v>
      </c>
      <c r="M282" s="10">
        <f t="shared" si="159"/>
        <v>2.2562475041509655E-2</v>
      </c>
      <c r="N282" s="10">
        <v>0</v>
      </c>
      <c r="O282" s="10">
        <v>1.7582992071098591E-2</v>
      </c>
    </row>
    <row r="283" spans="2:15" outlineLevel="2" x14ac:dyDescent="0.35">
      <c r="B283" s="2" t="s">
        <v>8</v>
      </c>
      <c r="C283" s="10">
        <v>5.2218455188679069E-2</v>
      </c>
      <c r="D283" s="10">
        <f t="shared" si="160"/>
        <v>-4.9031625398365808E-4</v>
      </c>
      <c r="E283" s="10">
        <f t="shared" si="160"/>
        <v>-1.8886436104979198E-2</v>
      </c>
      <c r="F283" s="10">
        <f t="shared" si="159"/>
        <v>-8.7200000000000055E-2</v>
      </c>
      <c r="G283" s="10">
        <f t="shared" si="159"/>
        <v>-1.5337423312883347E-3</v>
      </c>
      <c r="H283" s="10">
        <f t="shared" si="159"/>
        <v>-8.8727964304001206E-2</v>
      </c>
      <c r="I283" s="10">
        <f t="shared" si="159"/>
        <v>2.3266747700846357E-2</v>
      </c>
      <c r="J283" s="10">
        <f t="shared" si="159"/>
        <v>8.062279374684822E-2</v>
      </c>
      <c r="K283" s="10">
        <f t="shared" si="159"/>
        <v>0.22195239016283042</v>
      </c>
      <c r="L283" s="10">
        <f t="shared" si="159"/>
        <v>0</v>
      </c>
      <c r="M283" s="10">
        <f t="shared" si="159"/>
        <v>0</v>
      </c>
      <c r="N283" s="10">
        <v>0</v>
      </c>
      <c r="O283" s="10">
        <v>0</v>
      </c>
    </row>
    <row r="284" spans="2:15" outlineLevel="2" x14ac:dyDescent="0.35">
      <c r="B284" s="2" t="s">
        <v>9</v>
      </c>
      <c r="C284" s="10">
        <v>3.5390167840498865E-3</v>
      </c>
      <c r="D284" s="10">
        <f t="shared" si="160"/>
        <v>-2.1609954291518463E-2</v>
      </c>
      <c r="E284" s="10">
        <f t="shared" si="160"/>
        <v>0.166978120376859</v>
      </c>
      <c r="F284" s="10">
        <f t="shared" si="159"/>
        <v>5.9868938401048455E-2</v>
      </c>
      <c r="G284" s="10">
        <f t="shared" si="159"/>
        <v>-5.4063411980016851E-2</v>
      </c>
      <c r="H284" s="10">
        <f t="shared" si="159"/>
        <v>-8.2845290385553993E-2</v>
      </c>
      <c r="I284" s="10">
        <f t="shared" si="159"/>
        <v>-5.186909671411466E-2</v>
      </c>
      <c r="J284" s="10">
        <f t="shared" si="159"/>
        <v>0.22277533713055186</v>
      </c>
      <c r="K284" s="10">
        <f t="shared" si="159"/>
        <v>0.10501141428416161</v>
      </c>
      <c r="L284" s="10">
        <f t="shared" si="159"/>
        <v>0</v>
      </c>
      <c r="M284" s="10">
        <f t="shared" si="159"/>
        <v>0</v>
      </c>
      <c r="N284" s="10">
        <v>1.5070093457943967E-2</v>
      </c>
      <c r="O284" s="10">
        <v>0.13224313569577673</v>
      </c>
    </row>
    <row r="285" spans="2:15" outlineLevel="1" x14ac:dyDescent="0.35">
      <c r="B285" s="3" t="s">
        <v>14</v>
      </c>
      <c r="C285" s="9">
        <v>-2.9252925292529097E-2</v>
      </c>
      <c r="D285" s="9">
        <f t="shared" si="160"/>
        <v>-8.889157646489676E-3</v>
      </c>
      <c r="E285" s="9">
        <f t="shared" si="160"/>
        <v>-6.0612416107382883E-3</v>
      </c>
      <c r="F285" s="9">
        <f t="shared" si="159"/>
        <v>-8.3272428021430311E-3</v>
      </c>
      <c r="G285" s="9">
        <f t="shared" si="159"/>
        <v>3.4020427112349205E-2</v>
      </c>
      <c r="H285" s="9">
        <f t="shared" si="159"/>
        <v>-5.5597384880314404E-2</v>
      </c>
      <c r="I285" s="9">
        <f t="shared" si="159"/>
        <v>-9.6794204028685105E-3</v>
      </c>
      <c r="J285" s="9">
        <f t="shared" si="159"/>
        <v>0.1054977117315099</v>
      </c>
      <c r="K285" s="9">
        <f t="shared" si="159"/>
        <v>2.5560976719324113E-2</v>
      </c>
      <c r="L285" s="9">
        <f t="shared" si="159"/>
        <v>4.4279689312728632E-2</v>
      </c>
      <c r="M285" s="9">
        <f t="shared" si="159"/>
        <v>3.5708040586284184E-3</v>
      </c>
      <c r="N285" s="9">
        <v>4.6609286781647441E-2</v>
      </c>
      <c r="O285" s="9">
        <v>5.5798687639053268E-2</v>
      </c>
    </row>
    <row r="286" spans="2:15" outlineLevel="2" x14ac:dyDescent="0.35">
      <c r="B286" s="2" t="s">
        <v>15</v>
      </c>
      <c r="C286" s="10">
        <v>-0.11896834205380269</v>
      </c>
      <c r="D286" s="10">
        <f t="shared" si="160"/>
        <v>6.0557119345361787E-2</v>
      </c>
      <c r="E286" s="10">
        <f t="shared" si="160"/>
        <v>-3.1693585602216023E-3</v>
      </c>
      <c r="F286" s="10">
        <f t="shared" si="159"/>
        <v>6.2032805226277521E-3</v>
      </c>
      <c r="G286" s="10">
        <f t="shared" si="159"/>
        <v>3.3939274172364309E-2</v>
      </c>
      <c r="H286" s="10">
        <f t="shared" si="159"/>
        <v>-4.6725753443815354E-2</v>
      </c>
      <c r="I286" s="10">
        <f t="shared" si="159"/>
        <v>-3.7741696507407663E-2</v>
      </c>
      <c r="J286" s="10">
        <f t="shared" si="159"/>
        <v>0.10931489995641352</v>
      </c>
      <c r="K286" s="10">
        <f t="shared" si="159"/>
        <v>2.5909743917090111E-2</v>
      </c>
      <c r="L286" s="10">
        <f t="shared" si="159"/>
        <v>4.6134460062246196E-2</v>
      </c>
      <c r="M286" s="10">
        <f t="shared" si="159"/>
        <v>3.957677507523405E-3</v>
      </c>
      <c r="N286" s="10">
        <v>3.5205061908667235E-2</v>
      </c>
      <c r="O286" s="10">
        <v>3.0608229939852238E-2</v>
      </c>
    </row>
    <row r="287" spans="2:15" outlineLevel="2" x14ac:dyDescent="0.35">
      <c r="B287" s="2" t="s">
        <v>16</v>
      </c>
      <c r="C287" s="10">
        <v>0.31796191456510559</v>
      </c>
      <c r="D287" s="10">
        <f t="shared" si="160"/>
        <v>-0.31011142351348531</v>
      </c>
      <c r="E287" s="10">
        <f t="shared" si="160"/>
        <v>-1.8867924528301994E-2</v>
      </c>
      <c r="F287" s="10">
        <f t="shared" si="159"/>
        <v>-4.7912087912088008E-2</v>
      </c>
      <c r="G287" s="10">
        <f t="shared" si="159"/>
        <v>8.7932825484764665E-2</v>
      </c>
      <c r="H287" s="10">
        <f t="shared" si="159"/>
        <v>-0.11622631573617426</v>
      </c>
      <c r="I287" s="10">
        <f t="shared" si="159"/>
        <v>0.12057775309751961</v>
      </c>
      <c r="J287" s="10">
        <f t="shared" si="159"/>
        <v>8.7474205710006414E-2</v>
      </c>
      <c r="K287" s="10">
        <f t="shared" si="159"/>
        <v>2.9461245177567541E-2</v>
      </c>
      <c r="L287" s="10">
        <f t="shared" si="159"/>
        <v>3.4688528409587249E-2</v>
      </c>
      <c r="M287" s="10">
        <f t="shared" si="159"/>
        <v>-1.9906778015148507E-3</v>
      </c>
      <c r="N287" s="10">
        <v>8.9958205258618529E-2</v>
      </c>
      <c r="O287" s="10">
        <v>8.0524630132963848E-2</v>
      </c>
    </row>
    <row r="288" spans="2:15" outlineLevel="2" x14ac:dyDescent="0.35">
      <c r="B288" s="52" t="s">
        <v>260</v>
      </c>
      <c r="C288" s="54" t="s">
        <v>206</v>
      </c>
      <c r="D288" s="54" t="s">
        <v>206</v>
      </c>
      <c r="E288" s="54" t="s">
        <v>206</v>
      </c>
      <c r="F288" s="54" t="s">
        <v>206</v>
      </c>
      <c r="G288" s="54" t="s">
        <v>206</v>
      </c>
      <c r="H288" s="54" t="s">
        <v>206</v>
      </c>
      <c r="I288" s="54" t="s">
        <v>206</v>
      </c>
      <c r="J288" s="54" t="s">
        <v>206</v>
      </c>
      <c r="K288" s="54" t="s">
        <v>206</v>
      </c>
      <c r="L288" s="54" t="s">
        <v>206</v>
      </c>
      <c r="M288" s="54" t="s">
        <v>206</v>
      </c>
      <c r="N288" s="54" t="s">
        <v>206</v>
      </c>
      <c r="O288" s="10">
        <v>-3.0687570303711942E-2</v>
      </c>
    </row>
    <row r="289" spans="2:15" outlineLevel="2" x14ac:dyDescent="0.35">
      <c r="B289" s="52" t="s">
        <v>284</v>
      </c>
      <c r="C289" s="54" t="s">
        <v>206</v>
      </c>
      <c r="D289" s="54" t="s">
        <v>206</v>
      </c>
      <c r="E289" s="54" t="s">
        <v>206</v>
      </c>
      <c r="F289" s="54" t="s">
        <v>206</v>
      </c>
      <c r="G289" s="54" t="s">
        <v>206</v>
      </c>
      <c r="H289" s="54" t="s">
        <v>206</v>
      </c>
      <c r="I289" s="54" t="s">
        <v>206</v>
      </c>
      <c r="J289" s="54" t="s">
        <v>206</v>
      </c>
      <c r="K289" s="54" t="s">
        <v>206</v>
      </c>
      <c r="L289" s="54" t="s">
        <v>206</v>
      </c>
      <c r="M289" s="54" t="s">
        <v>206</v>
      </c>
      <c r="N289" s="54" t="s">
        <v>206</v>
      </c>
      <c r="O289" s="54" t="s">
        <v>206</v>
      </c>
    </row>
    <row r="290" spans="2:15" outlineLevel="1" x14ac:dyDescent="0.35">
      <c r="B290" s="3" t="s">
        <v>10</v>
      </c>
      <c r="C290" s="53" t="s">
        <v>206</v>
      </c>
      <c r="D290" s="53" t="s">
        <v>206</v>
      </c>
      <c r="E290" s="53" t="s">
        <v>206</v>
      </c>
      <c r="F290" s="9">
        <f t="shared" ref="F290:M290" si="161">F256/E256-1</f>
        <v>-1.702953222677317E-2</v>
      </c>
      <c r="G290" s="9">
        <f t="shared" si="161"/>
        <v>-4.2105263157892203E-3</v>
      </c>
      <c r="H290" s="9">
        <f t="shared" si="161"/>
        <v>-5.6136641815956456E-2</v>
      </c>
      <c r="I290" s="9">
        <f t="shared" si="161"/>
        <v>0.18681063508649709</v>
      </c>
      <c r="J290" s="9">
        <f t="shared" si="161"/>
        <v>0.15127251930225927</v>
      </c>
      <c r="K290" s="9">
        <f t="shared" si="161"/>
        <v>-4.4068394147716017E-3</v>
      </c>
      <c r="L290" s="9">
        <f t="shared" si="161"/>
        <v>-0.10012223523643515</v>
      </c>
      <c r="M290" s="9">
        <f t="shared" si="161"/>
        <v>0.1697680069036589</v>
      </c>
      <c r="N290" s="9">
        <v>3.9133133619411176E-3</v>
      </c>
      <c r="O290" s="9">
        <v>7.3373376448810479E-2</v>
      </c>
    </row>
    <row r="291" spans="2:15" outlineLevel="2" x14ac:dyDescent="0.35">
      <c r="B291" s="2" t="s">
        <v>11</v>
      </c>
      <c r="C291" s="54" t="s">
        <v>206</v>
      </c>
      <c r="D291" s="54" t="s">
        <v>206</v>
      </c>
      <c r="E291" s="54" t="s">
        <v>206</v>
      </c>
      <c r="F291" s="54" t="s">
        <v>206</v>
      </c>
      <c r="G291" s="10">
        <f t="shared" ref="G291:M292" si="162">G257/F257-1</f>
        <v>4.8679867986798575E-2</v>
      </c>
      <c r="H291" s="10">
        <f t="shared" si="162"/>
        <v>-0.12959424525120833</v>
      </c>
      <c r="I291" s="10">
        <f t="shared" si="162"/>
        <v>7.4767561983470898E-2</v>
      </c>
      <c r="J291" s="10">
        <f t="shared" si="162"/>
        <v>0.27483412765162174</v>
      </c>
      <c r="K291" s="10">
        <f t="shared" si="162"/>
        <v>3.7531153789769345E-3</v>
      </c>
      <c r="L291" s="10">
        <f t="shared" si="162"/>
        <v>0</v>
      </c>
      <c r="M291" s="10">
        <f t="shared" si="162"/>
        <v>0.19698098326176483</v>
      </c>
      <c r="N291" s="10">
        <v>-3.8824084307748641E-2</v>
      </c>
      <c r="O291" s="10">
        <v>-4.7616257494970893E-2</v>
      </c>
    </row>
    <row r="292" spans="2:15" outlineLevel="2" x14ac:dyDescent="0.35">
      <c r="B292" s="2" t="s">
        <v>12</v>
      </c>
      <c r="C292" s="54" t="s">
        <v>206</v>
      </c>
      <c r="D292" s="54" t="s">
        <v>206</v>
      </c>
      <c r="E292" s="54" t="s">
        <v>206</v>
      </c>
      <c r="F292" s="10">
        <f>F258/E258-1</f>
        <v>-2.8317231378236052E-2</v>
      </c>
      <c r="G292" s="10">
        <f t="shared" si="162"/>
        <v>-7.2980531354200129E-2</v>
      </c>
      <c r="H292" s="10">
        <f t="shared" si="162"/>
        <v>6.222080408423647E-3</v>
      </c>
      <c r="I292" s="10">
        <f t="shared" si="162"/>
        <v>0.30407483748216224</v>
      </c>
      <c r="J292" s="10">
        <f t="shared" si="162"/>
        <v>0</v>
      </c>
      <c r="K292" s="10">
        <f t="shared" si="162"/>
        <v>-1.7958988778947638E-2</v>
      </c>
      <c r="L292" s="10">
        <f t="shared" si="162"/>
        <v>4.0923824959481214E-2</v>
      </c>
      <c r="M292" s="10">
        <f t="shared" si="162"/>
        <v>8.4224425465008856E-2</v>
      </c>
      <c r="N292" s="10">
        <v>-1.2661784552755462E-2</v>
      </c>
      <c r="O292" s="10">
        <v>-8.3629799004173444E-3</v>
      </c>
    </row>
    <row r="293" spans="2:15" outlineLevel="2" x14ac:dyDescent="0.35">
      <c r="B293" s="2" t="s">
        <v>13</v>
      </c>
      <c r="C293" s="54" t="s">
        <v>206</v>
      </c>
      <c r="D293" s="54" t="s">
        <v>206</v>
      </c>
      <c r="E293" s="54" t="s">
        <v>206</v>
      </c>
      <c r="F293" s="54" t="s">
        <v>206</v>
      </c>
      <c r="G293" s="54" t="s">
        <v>206</v>
      </c>
      <c r="H293" s="54" t="s">
        <v>206</v>
      </c>
      <c r="I293" s="54" t="s">
        <v>206</v>
      </c>
      <c r="J293" s="54" t="s">
        <v>206</v>
      </c>
      <c r="K293" s="54" t="s">
        <v>206</v>
      </c>
      <c r="L293" s="10">
        <f>L259/K259-1</f>
        <v>-0.35777954284705682</v>
      </c>
      <c r="M293" s="10">
        <f>M259/L259-1</f>
        <v>0.40349529945274809</v>
      </c>
      <c r="N293" s="10">
        <v>-2.2347012239020914E-2</v>
      </c>
      <c r="O293" s="10">
        <v>0.19817225838758157</v>
      </c>
    </row>
    <row r="294" spans="2:15" outlineLevel="2" x14ac:dyDescent="0.35">
      <c r="B294" s="52" t="s">
        <v>261</v>
      </c>
      <c r="C294" s="54" t="s">
        <v>206</v>
      </c>
      <c r="D294" s="54" t="s">
        <v>206</v>
      </c>
      <c r="E294" s="54" t="s">
        <v>206</v>
      </c>
      <c r="F294" s="54" t="s">
        <v>206</v>
      </c>
      <c r="G294" s="54" t="s">
        <v>206</v>
      </c>
      <c r="H294" s="54" t="s">
        <v>206</v>
      </c>
      <c r="I294" s="54" t="s">
        <v>206</v>
      </c>
      <c r="J294" s="54" t="s">
        <v>206</v>
      </c>
      <c r="K294" s="54" t="s">
        <v>206</v>
      </c>
      <c r="L294" s="54" t="s">
        <v>206</v>
      </c>
      <c r="M294" s="54" t="s">
        <v>206</v>
      </c>
      <c r="N294" s="54" t="s">
        <v>206</v>
      </c>
      <c r="O294" s="10">
        <v>-0.11346799983807632</v>
      </c>
    </row>
    <row r="295" spans="2:15" outlineLevel="2" x14ac:dyDescent="0.35">
      <c r="B295" s="52" t="s">
        <v>280</v>
      </c>
      <c r="C295" s="54" t="s">
        <v>206</v>
      </c>
      <c r="D295" s="54" t="s">
        <v>206</v>
      </c>
      <c r="E295" s="54" t="s">
        <v>206</v>
      </c>
      <c r="F295" s="54" t="s">
        <v>206</v>
      </c>
      <c r="G295" s="54" t="s">
        <v>206</v>
      </c>
      <c r="H295" s="54" t="s">
        <v>206</v>
      </c>
      <c r="I295" s="54" t="s">
        <v>206</v>
      </c>
      <c r="J295" s="54" t="s">
        <v>206</v>
      </c>
      <c r="K295" s="54" t="s">
        <v>206</v>
      </c>
      <c r="L295" s="54" t="s">
        <v>206</v>
      </c>
      <c r="M295" s="54" t="s">
        <v>206</v>
      </c>
      <c r="N295" s="54" t="s">
        <v>206</v>
      </c>
      <c r="O295" s="54" t="s">
        <v>206</v>
      </c>
    </row>
    <row r="296" spans="2:15" outlineLevel="1" x14ac:dyDescent="0.35">
      <c r="B296" s="3" t="s">
        <v>17</v>
      </c>
      <c r="C296" s="53" t="s">
        <v>206</v>
      </c>
      <c r="D296" s="53" t="s">
        <v>206</v>
      </c>
      <c r="E296" s="53" t="s">
        <v>206</v>
      </c>
      <c r="F296" s="53" t="s">
        <v>206</v>
      </c>
      <c r="G296" s="53" t="s">
        <v>206</v>
      </c>
      <c r="H296" s="53" t="s">
        <v>206</v>
      </c>
      <c r="I296" s="53" t="s">
        <v>206</v>
      </c>
      <c r="J296" s="53" t="s">
        <v>206</v>
      </c>
      <c r="K296" s="53" t="s">
        <v>206</v>
      </c>
      <c r="L296" s="9">
        <f t="shared" ref="L296:M297" si="163">L262/K262-1</f>
        <v>0.18089377673038309</v>
      </c>
      <c r="M296" s="9">
        <f t="shared" si="163"/>
        <v>4.4966554565948558E-2</v>
      </c>
      <c r="N296" s="9">
        <v>2.9086761624359969E-2</v>
      </c>
      <c r="O296" s="9">
        <v>1.0619213559601715E-2</v>
      </c>
    </row>
    <row r="297" spans="2:15" outlineLevel="2" x14ac:dyDescent="0.35">
      <c r="B297" s="2" t="s">
        <v>18</v>
      </c>
      <c r="C297" s="54" t="s">
        <v>206</v>
      </c>
      <c r="D297" s="54" t="s">
        <v>206</v>
      </c>
      <c r="E297" s="54" t="s">
        <v>206</v>
      </c>
      <c r="F297" s="54" t="s">
        <v>206</v>
      </c>
      <c r="G297" s="54" t="s">
        <v>206</v>
      </c>
      <c r="H297" s="54" t="s">
        <v>206</v>
      </c>
      <c r="I297" s="54" t="s">
        <v>206</v>
      </c>
      <c r="J297" s="54" t="s">
        <v>206</v>
      </c>
      <c r="K297" s="54" t="s">
        <v>206</v>
      </c>
      <c r="L297" s="10">
        <f t="shared" si="163"/>
        <v>0.18089377673038309</v>
      </c>
      <c r="M297" s="10">
        <f t="shared" si="163"/>
        <v>4.4966554565948558E-2</v>
      </c>
      <c r="N297" s="10">
        <v>1.5435860280126557E-2</v>
      </c>
      <c r="O297" s="10">
        <v>1.1328391368425672E-2</v>
      </c>
    </row>
    <row r="298" spans="2:15" outlineLevel="2" x14ac:dyDescent="0.35">
      <c r="B298" s="52" t="s">
        <v>272</v>
      </c>
      <c r="C298" s="54" t="s">
        <v>206</v>
      </c>
      <c r="D298" s="54" t="s">
        <v>206</v>
      </c>
      <c r="E298" s="54" t="s">
        <v>206</v>
      </c>
      <c r="F298" s="54" t="s">
        <v>206</v>
      </c>
      <c r="G298" s="54" t="s">
        <v>206</v>
      </c>
      <c r="H298" s="54" t="s">
        <v>206</v>
      </c>
      <c r="I298" s="54" t="s">
        <v>206</v>
      </c>
      <c r="J298" s="54" t="s">
        <v>206</v>
      </c>
      <c r="K298" s="54" t="s">
        <v>206</v>
      </c>
      <c r="L298" s="54" t="s">
        <v>206</v>
      </c>
      <c r="M298" s="54" t="s">
        <v>206</v>
      </c>
      <c r="N298" s="54" t="s">
        <v>206</v>
      </c>
      <c r="O298" s="54" t="s">
        <v>206</v>
      </c>
    </row>
    <row r="299" spans="2:15" outlineLevel="1" x14ac:dyDescent="0.35">
      <c r="B299" s="3" t="s">
        <v>19</v>
      </c>
      <c r="C299" s="53" t="s">
        <v>206</v>
      </c>
      <c r="D299" s="53" t="s">
        <v>206</v>
      </c>
      <c r="E299" s="53" t="s">
        <v>206</v>
      </c>
      <c r="F299" s="53" t="s">
        <v>206</v>
      </c>
      <c r="G299" s="53" t="s">
        <v>206</v>
      </c>
      <c r="H299" s="53" t="s">
        <v>206</v>
      </c>
      <c r="I299" s="53" t="s">
        <v>206</v>
      </c>
      <c r="J299" s="53" t="s">
        <v>206</v>
      </c>
      <c r="K299" s="53" t="s">
        <v>206</v>
      </c>
      <c r="L299" s="53" t="s">
        <v>206</v>
      </c>
      <c r="M299" s="9">
        <f>M265/L265-1</f>
        <v>-7.8006434772051159E-2</v>
      </c>
      <c r="N299" s="9">
        <v>-0.13260468791150914</v>
      </c>
      <c r="O299" s="9">
        <v>-8.13073369624151E-2</v>
      </c>
    </row>
    <row r="300" spans="2:15" outlineLevel="2" x14ac:dyDescent="0.35">
      <c r="B300" s="2" t="s">
        <v>20</v>
      </c>
      <c r="C300" s="54" t="s">
        <v>206</v>
      </c>
      <c r="D300" s="54" t="s">
        <v>206</v>
      </c>
      <c r="E300" s="54" t="s">
        <v>206</v>
      </c>
      <c r="F300" s="54" t="s">
        <v>206</v>
      </c>
      <c r="G300" s="54" t="s">
        <v>206</v>
      </c>
      <c r="H300" s="54" t="s">
        <v>206</v>
      </c>
      <c r="I300" s="54" t="s">
        <v>206</v>
      </c>
      <c r="J300" s="54" t="s">
        <v>206</v>
      </c>
      <c r="K300" s="54" t="s">
        <v>206</v>
      </c>
      <c r="L300" s="54" t="s">
        <v>206</v>
      </c>
      <c r="M300" s="10">
        <f>M266/L266-1</f>
        <v>0</v>
      </c>
      <c r="N300" s="10">
        <v>0</v>
      </c>
      <c r="O300" s="10">
        <v>0</v>
      </c>
    </row>
    <row r="301" spans="2:15" outlineLevel="2" x14ac:dyDescent="0.35">
      <c r="B301" s="2" t="s">
        <v>21</v>
      </c>
      <c r="C301" s="54" t="s">
        <v>206</v>
      </c>
      <c r="D301" s="54" t="s">
        <v>206</v>
      </c>
      <c r="E301" s="54" t="s">
        <v>206</v>
      </c>
      <c r="F301" s="54" t="s">
        <v>206</v>
      </c>
      <c r="G301" s="54" t="s">
        <v>206</v>
      </c>
      <c r="H301" s="54" t="s">
        <v>206</v>
      </c>
      <c r="I301" s="54" t="s">
        <v>206</v>
      </c>
      <c r="J301" s="54" t="s">
        <v>206</v>
      </c>
      <c r="K301" s="54" t="s">
        <v>206</v>
      </c>
      <c r="L301" s="54" t="s">
        <v>206</v>
      </c>
      <c r="M301" s="10">
        <f>M267/L267-1</f>
        <v>0</v>
      </c>
      <c r="N301" s="10">
        <v>0</v>
      </c>
      <c r="O301" s="10">
        <v>0</v>
      </c>
    </row>
    <row r="302" spans="2:15" outlineLevel="2" x14ac:dyDescent="0.35">
      <c r="B302" s="2" t="s">
        <v>22</v>
      </c>
      <c r="C302" s="54" t="s">
        <v>206</v>
      </c>
      <c r="D302" s="54" t="s">
        <v>206</v>
      </c>
      <c r="E302" s="54" t="s">
        <v>206</v>
      </c>
      <c r="F302" s="54" t="s">
        <v>206</v>
      </c>
      <c r="G302" s="54" t="s">
        <v>206</v>
      </c>
      <c r="H302" s="54" t="s">
        <v>206</v>
      </c>
      <c r="I302" s="54" t="s">
        <v>206</v>
      </c>
      <c r="J302" s="54" t="s">
        <v>206</v>
      </c>
      <c r="K302" s="54" t="s">
        <v>206</v>
      </c>
      <c r="L302" s="54" t="s">
        <v>206</v>
      </c>
      <c r="M302" s="10">
        <f>M268/L268-1</f>
        <v>-7.3529411764705621E-3</v>
      </c>
      <c r="N302" s="10">
        <v>-0.15216049382716057</v>
      </c>
      <c r="O302" s="10">
        <v>-9.4102657444484872E-2</v>
      </c>
    </row>
    <row r="303" spans="2:15" outlineLevel="2" x14ac:dyDescent="0.35">
      <c r="B303" s="2" t="s">
        <v>23</v>
      </c>
      <c r="C303" s="54" t="s">
        <v>206</v>
      </c>
      <c r="D303" s="54" t="s">
        <v>206</v>
      </c>
      <c r="E303" s="54" t="s">
        <v>206</v>
      </c>
      <c r="F303" s="54" t="s">
        <v>206</v>
      </c>
      <c r="G303" s="54" t="s">
        <v>206</v>
      </c>
      <c r="H303" s="54" t="s">
        <v>206</v>
      </c>
      <c r="I303" s="54" t="s">
        <v>206</v>
      </c>
      <c r="J303" s="54" t="s">
        <v>206</v>
      </c>
      <c r="K303" s="54" t="s">
        <v>206</v>
      </c>
      <c r="L303" s="54" t="s">
        <v>206</v>
      </c>
      <c r="M303" s="10">
        <f>M269/L269-1</f>
        <v>0</v>
      </c>
      <c r="N303" s="54" t="s">
        <v>206</v>
      </c>
      <c r="O303" s="54" t="s">
        <v>206</v>
      </c>
    </row>
    <row r="304" spans="2:15" outlineLevel="1" x14ac:dyDescent="0.35">
      <c r="B304" s="52" t="s">
        <v>250</v>
      </c>
      <c r="C304" s="54" t="s">
        <v>206</v>
      </c>
      <c r="D304" s="54" t="s">
        <v>206</v>
      </c>
      <c r="E304" s="54" t="s">
        <v>206</v>
      </c>
      <c r="F304" s="54" t="s">
        <v>206</v>
      </c>
      <c r="G304" s="54" t="s">
        <v>206</v>
      </c>
      <c r="H304" s="54" t="s">
        <v>206</v>
      </c>
      <c r="I304" s="54" t="s">
        <v>206</v>
      </c>
      <c r="J304" s="54" t="s">
        <v>206</v>
      </c>
      <c r="K304" s="54" t="s">
        <v>206</v>
      </c>
      <c r="L304" s="54" t="s">
        <v>206</v>
      </c>
      <c r="M304" s="54" t="s">
        <v>206</v>
      </c>
      <c r="N304" s="10">
        <v>0</v>
      </c>
      <c r="O304" s="10">
        <v>0</v>
      </c>
    </row>
    <row r="305" spans="2:15" outlineLevel="1" x14ac:dyDescent="0.35">
      <c r="B305" s="52" t="s">
        <v>281</v>
      </c>
      <c r="C305" s="54" t="s">
        <v>206</v>
      </c>
      <c r="D305" s="54" t="s">
        <v>206</v>
      </c>
      <c r="E305" s="54" t="s">
        <v>206</v>
      </c>
      <c r="F305" s="54" t="s">
        <v>206</v>
      </c>
      <c r="G305" s="54" t="s">
        <v>206</v>
      </c>
      <c r="H305" s="54" t="s">
        <v>206</v>
      </c>
      <c r="I305" s="54" t="s">
        <v>206</v>
      </c>
      <c r="J305" s="54" t="s">
        <v>206</v>
      </c>
      <c r="K305" s="54" t="s">
        <v>206</v>
      </c>
      <c r="L305" s="54" t="s">
        <v>206</v>
      </c>
      <c r="M305" s="54" t="s">
        <v>206</v>
      </c>
      <c r="N305" s="54" t="s">
        <v>206</v>
      </c>
      <c r="O305" s="54" t="s">
        <v>206</v>
      </c>
    </row>
  </sheetData>
  <hyperlinks>
    <hyperlink ref="B1" location="'Table of Contents'!A1" display="Table of contents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</sheetPr>
  <dimension ref="B1:O111"/>
  <sheetViews>
    <sheetView showGridLines="0" zoomScale="108" zoomScaleNormal="100" workbookViewId="0">
      <pane xSplit="2" ySplit="2" topLeftCell="D3" activePane="bottomRight" state="frozen"/>
      <selection activeCell="A55" sqref="A55"/>
      <selection pane="topRight" activeCell="A55" sqref="A55"/>
      <selection pane="bottomLeft" activeCell="A55" sqref="A55"/>
      <selection pane="bottomRight" activeCell="O12" sqref="O12"/>
    </sheetView>
  </sheetViews>
  <sheetFormatPr defaultColWidth="8.81640625" defaultRowHeight="14.5" outlineLevelRow="1" x14ac:dyDescent="0.35"/>
  <cols>
    <col min="1" max="1" width="2.81640625" style="12" customWidth="1"/>
    <col min="2" max="2" width="20.36328125" style="12" customWidth="1"/>
    <col min="3" max="16384" width="8.81640625" style="12"/>
  </cols>
  <sheetData>
    <row r="1" spans="2:15" x14ac:dyDescent="0.35">
      <c r="B1" s="34" t="s">
        <v>205</v>
      </c>
    </row>
    <row r="2" spans="2:15" x14ac:dyDescent="0.35">
      <c r="B2" s="2"/>
      <c r="C2" s="3">
        <v>2006</v>
      </c>
      <c r="D2" s="3">
        <f>C2+1</f>
        <v>2007</v>
      </c>
      <c r="E2" s="3">
        <f t="shared" ref="E2:L2" si="0">D2+1</f>
        <v>2008</v>
      </c>
      <c r="F2" s="3">
        <f t="shared" si="0"/>
        <v>2009</v>
      </c>
      <c r="G2" s="3">
        <f t="shared" si="0"/>
        <v>2010</v>
      </c>
      <c r="H2" s="3">
        <f t="shared" si="0"/>
        <v>2011</v>
      </c>
      <c r="I2" s="3">
        <f t="shared" si="0"/>
        <v>2012</v>
      </c>
      <c r="J2" s="3">
        <f t="shared" si="0"/>
        <v>2013</v>
      </c>
      <c r="K2" s="3">
        <f t="shared" si="0"/>
        <v>2014</v>
      </c>
      <c r="L2" s="3">
        <f t="shared" si="0"/>
        <v>2015</v>
      </c>
      <c r="M2" s="3">
        <v>2016</v>
      </c>
      <c r="N2" s="161">
        <v>2017</v>
      </c>
      <c r="O2" s="161">
        <v>2018</v>
      </c>
    </row>
    <row r="3" spans="2:15" x14ac:dyDescent="0.35">
      <c r="B3" s="4" t="s">
        <v>0</v>
      </c>
      <c r="C3" s="5">
        <f t="shared" ref="C3:K3" si="1">SUM(C4:C11)</f>
        <v>118009</v>
      </c>
      <c r="D3" s="5">
        <f t="shared" si="1"/>
        <v>142507</v>
      </c>
      <c r="E3" s="5">
        <f t="shared" si="1"/>
        <v>224211</v>
      </c>
      <c r="F3" s="5">
        <f t="shared" si="1"/>
        <v>287818</v>
      </c>
      <c r="G3" s="5">
        <f t="shared" si="1"/>
        <v>321818</v>
      </c>
      <c r="H3" s="5">
        <f t="shared" si="1"/>
        <v>343537</v>
      </c>
      <c r="I3" s="5">
        <f t="shared" si="1"/>
        <v>434049.97</v>
      </c>
      <c r="J3" s="5">
        <f t="shared" si="1"/>
        <v>588561.96</v>
      </c>
      <c r="K3" s="5">
        <f t="shared" si="1"/>
        <v>722509.97</v>
      </c>
      <c r="L3" s="5">
        <v>843473.00000000012</v>
      </c>
      <c r="M3" s="5">
        <v>920724</v>
      </c>
      <c r="N3" s="5">
        <v>1000611</v>
      </c>
      <c r="O3" s="5">
        <v>1091320</v>
      </c>
    </row>
    <row r="4" spans="2:15" outlineLevel="1" x14ac:dyDescent="0.35">
      <c r="B4" s="13" t="s">
        <v>29</v>
      </c>
      <c r="C4" s="17">
        <v>96846</v>
      </c>
      <c r="D4" s="17">
        <v>113524</v>
      </c>
      <c r="E4" s="17">
        <v>143862</v>
      </c>
      <c r="F4" s="17">
        <v>175974.99999999997</v>
      </c>
      <c r="G4" s="17">
        <v>197861</v>
      </c>
      <c r="H4" s="17">
        <v>212005</v>
      </c>
      <c r="I4" s="17">
        <v>252322</v>
      </c>
      <c r="J4" s="17">
        <v>322316.99999999994</v>
      </c>
      <c r="K4" s="17">
        <v>389707.99999999994</v>
      </c>
      <c r="L4" s="17">
        <v>461316.00000000006</v>
      </c>
      <c r="M4" s="17">
        <v>509070.99999999994</v>
      </c>
      <c r="N4" s="164">
        <v>562274</v>
      </c>
      <c r="O4" s="164">
        <v>616703</v>
      </c>
    </row>
    <row r="5" spans="2:15" outlineLevel="1" x14ac:dyDescent="0.35">
      <c r="B5" s="15" t="s">
        <v>30</v>
      </c>
      <c r="C5" s="16">
        <v>20877</v>
      </c>
      <c r="D5" s="16">
        <v>27833</v>
      </c>
      <c r="E5" s="16">
        <v>38084</v>
      </c>
      <c r="F5" s="16">
        <v>50071</v>
      </c>
      <c r="G5" s="16">
        <v>55769.000000000007</v>
      </c>
      <c r="H5" s="16">
        <v>59467</v>
      </c>
      <c r="I5" s="16">
        <v>71957.97</v>
      </c>
      <c r="J5" s="16">
        <v>90606.96</v>
      </c>
      <c r="K5" s="16">
        <v>105374.96999999999</v>
      </c>
      <c r="L5" s="16">
        <v>114496.00000000001</v>
      </c>
      <c r="M5" s="16">
        <v>120424</v>
      </c>
      <c r="N5" s="164">
        <v>127243</v>
      </c>
      <c r="O5" s="164">
        <v>134004</v>
      </c>
    </row>
    <row r="6" spans="2:15" outlineLevel="1" x14ac:dyDescent="0.35">
      <c r="B6" s="12" t="s">
        <v>31</v>
      </c>
      <c r="C6" s="16">
        <v>0</v>
      </c>
      <c r="D6" s="16">
        <v>0</v>
      </c>
      <c r="E6" s="16">
        <v>34285</v>
      </c>
      <c r="F6" s="16">
        <v>43528.000000000007</v>
      </c>
      <c r="G6" s="16">
        <v>48245.000000000007</v>
      </c>
      <c r="H6" s="16">
        <v>51029</v>
      </c>
      <c r="I6" s="16">
        <v>63890</v>
      </c>
      <c r="J6" s="16">
        <v>80234</v>
      </c>
      <c r="K6" s="16">
        <v>89636</v>
      </c>
      <c r="L6" s="16">
        <v>99735.999999999985</v>
      </c>
      <c r="M6" s="16">
        <v>105672.99999999999</v>
      </c>
      <c r="N6" s="164">
        <v>110648.99999999999</v>
      </c>
      <c r="O6" s="164">
        <v>116238</v>
      </c>
    </row>
    <row r="7" spans="2:15" outlineLevel="1" x14ac:dyDescent="0.35">
      <c r="B7" s="12" t="s">
        <v>32</v>
      </c>
      <c r="C7" s="16">
        <v>0</v>
      </c>
      <c r="D7" s="16">
        <v>0</v>
      </c>
      <c r="E7" s="16">
        <v>3577</v>
      </c>
      <c r="F7" s="16">
        <v>9429</v>
      </c>
      <c r="G7" s="16">
        <v>10106</v>
      </c>
      <c r="H7" s="16">
        <v>17268</v>
      </c>
      <c r="I7" s="16">
        <v>38909</v>
      </c>
      <c r="J7" s="16">
        <v>65962</v>
      </c>
      <c r="K7" s="16">
        <v>82798</v>
      </c>
      <c r="L7" s="16">
        <v>94474</v>
      </c>
      <c r="M7" s="16">
        <v>99128</v>
      </c>
      <c r="N7" s="164">
        <v>103777</v>
      </c>
      <c r="O7" s="164">
        <v>109384</v>
      </c>
    </row>
    <row r="8" spans="2:15" outlineLevel="1" x14ac:dyDescent="0.35">
      <c r="B8" s="12" t="s">
        <v>33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20148.000000000004</v>
      </c>
      <c r="K8" s="16">
        <v>43655</v>
      </c>
      <c r="L8" s="16">
        <v>59695.000000000007</v>
      </c>
      <c r="M8" s="16">
        <v>69789.999999999985</v>
      </c>
      <c r="N8" s="164">
        <v>84612.000000000015</v>
      </c>
      <c r="O8" s="164">
        <v>103032</v>
      </c>
    </row>
    <row r="9" spans="2:15" outlineLevel="1" x14ac:dyDescent="0.35">
      <c r="B9" s="12" t="s">
        <v>251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4070.9999999999995</v>
      </c>
      <c r="N9" s="164">
        <v>0</v>
      </c>
      <c r="O9" s="164">
        <v>0</v>
      </c>
    </row>
    <row r="10" spans="2:15" outlineLevel="1" x14ac:dyDescent="0.35">
      <c r="B10" s="12" t="s">
        <v>34</v>
      </c>
      <c r="C10" s="16">
        <v>0</v>
      </c>
      <c r="D10" s="16">
        <v>0</v>
      </c>
      <c r="E10" s="16">
        <v>0</v>
      </c>
      <c r="F10" s="16">
        <v>2163</v>
      </c>
      <c r="G10" s="16">
        <v>2741</v>
      </c>
      <c r="H10" s="16">
        <v>3768</v>
      </c>
      <c r="I10" s="16">
        <v>6971</v>
      </c>
      <c r="J10" s="16">
        <v>9294</v>
      </c>
      <c r="K10" s="16">
        <v>11338.000000000002</v>
      </c>
      <c r="L10" s="16">
        <v>13756</v>
      </c>
      <c r="M10" s="16">
        <v>12567</v>
      </c>
      <c r="N10" s="164">
        <v>12056</v>
      </c>
      <c r="O10" s="164">
        <v>11959</v>
      </c>
    </row>
    <row r="11" spans="2:15" outlineLevel="1" x14ac:dyDescent="0.35">
      <c r="B11" s="12" t="s">
        <v>243</v>
      </c>
      <c r="C11" s="16">
        <v>286</v>
      </c>
      <c r="D11" s="16">
        <v>1150</v>
      </c>
      <c r="E11" s="16">
        <v>4403</v>
      </c>
      <c r="F11" s="16">
        <v>6652</v>
      </c>
      <c r="G11" s="16">
        <v>7096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6">
        <v>0</v>
      </c>
      <c r="O11" s="164">
        <v>0</v>
      </c>
    </row>
    <row r="12" spans="2:15" x14ac:dyDescent="0.35">
      <c r="N12" s="16"/>
    </row>
    <row r="13" spans="2:15" x14ac:dyDescent="0.35">
      <c r="C13" s="3">
        <v>2006</v>
      </c>
      <c r="D13" s="3">
        <f>C13+1</f>
        <v>2007</v>
      </c>
      <c r="E13" s="3">
        <f t="shared" ref="E13:L13" si="2">D13+1</f>
        <v>2008</v>
      </c>
      <c r="F13" s="3">
        <f t="shared" si="2"/>
        <v>2009</v>
      </c>
      <c r="G13" s="3">
        <f t="shared" si="2"/>
        <v>2010</v>
      </c>
      <c r="H13" s="3">
        <f t="shared" si="2"/>
        <v>2011</v>
      </c>
      <c r="I13" s="3">
        <f t="shared" si="2"/>
        <v>2012</v>
      </c>
      <c r="J13" s="3">
        <f t="shared" si="2"/>
        <v>2013</v>
      </c>
      <c r="K13" s="3">
        <f t="shared" si="2"/>
        <v>2014</v>
      </c>
      <c r="L13" s="3">
        <f t="shared" si="2"/>
        <v>2015</v>
      </c>
      <c r="M13" s="3">
        <v>2016</v>
      </c>
      <c r="N13" s="3">
        <v>2017</v>
      </c>
      <c r="O13" s="161">
        <v>2018</v>
      </c>
    </row>
    <row r="14" spans="2:15" x14ac:dyDescent="0.35">
      <c r="B14" s="4" t="s">
        <v>24</v>
      </c>
      <c r="C14" s="5">
        <v>21682</v>
      </c>
      <c r="D14" s="5">
        <f t="shared" ref="D14:M14" si="3">SUM(D15:D22)</f>
        <v>24498</v>
      </c>
      <c r="E14" s="5">
        <f t="shared" si="3"/>
        <v>81704</v>
      </c>
      <c r="F14" s="5">
        <f t="shared" si="3"/>
        <v>63606.999999999978</v>
      </c>
      <c r="G14" s="5">
        <f t="shared" si="3"/>
        <v>34000.000000000036</v>
      </c>
      <c r="H14" s="5">
        <f t="shared" si="3"/>
        <v>21718.999999999985</v>
      </c>
      <c r="I14" s="5">
        <f t="shared" si="3"/>
        <v>90512.97</v>
      </c>
      <c r="J14" s="5">
        <f t="shared" si="3"/>
        <v>154511.98999999993</v>
      </c>
      <c r="K14" s="5">
        <f t="shared" si="3"/>
        <v>133948.00999999998</v>
      </c>
      <c r="L14" s="5">
        <f t="shared" si="3"/>
        <v>120963.03000000014</v>
      </c>
      <c r="M14" s="5">
        <f t="shared" si="3"/>
        <v>77250.999999999854</v>
      </c>
      <c r="N14" s="5">
        <v>79887</v>
      </c>
      <c r="O14" s="5">
        <v>90709</v>
      </c>
    </row>
    <row r="15" spans="2:15" outlineLevel="1" x14ac:dyDescent="0.35">
      <c r="B15" s="13" t="s">
        <v>29</v>
      </c>
      <c r="C15" s="17">
        <v>17591</v>
      </c>
      <c r="D15" s="17">
        <v>16678</v>
      </c>
      <c r="E15" s="17">
        <v>30338</v>
      </c>
      <c r="F15" s="17">
        <v>32112.999999999971</v>
      </c>
      <c r="G15" s="17">
        <v>21886.000000000029</v>
      </c>
      <c r="H15" s="17">
        <v>14144</v>
      </c>
      <c r="I15" s="17">
        <v>40317</v>
      </c>
      <c r="J15" s="17">
        <v>69994.999999999942</v>
      </c>
      <c r="K15" s="17">
        <v>67391</v>
      </c>
      <c r="L15" s="17">
        <v>71608.000000000116</v>
      </c>
      <c r="M15" s="17">
        <v>47754.999999999884</v>
      </c>
      <c r="N15" s="17">
        <v>53203.000000000058</v>
      </c>
      <c r="O15" s="17">
        <v>54429</v>
      </c>
    </row>
    <row r="16" spans="2:15" outlineLevel="1" x14ac:dyDescent="0.35">
      <c r="B16" s="15" t="s">
        <v>30</v>
      </c>
      <c r="C16" s="17">
        <v>3991</v>
      </c>
      <c r="D16" s="17">
        <v>6956</v>
      </c>
      <c r="E16" s="17">
        <v>10251</v>
      </c>
      <c r="F16" s="17">
        <v>11987</v>
      </c>
      <c r="G16" s="17">
        <v>5698.0000000000073</v>
      </c>
      <c r="H16" s="17">
        <v>3697.9999999999927</v>
      </c>
      <c r="I16" s="17">
        <v>12490.970000000001</v>
      </c>
      <c r="J16" s="17">
        <v>18648.990000000005</v>
      </c>
      <c r="K16" s="17">
        <v>14768.00999999998</v>
      </c>
      <c r="L16" s="17">
        <v>9121.0300000000279</v>
      </c>
      <c r="M16" s="17">
        <v>5927.9999999999854</v>
      </c>
      <c r="N16" s="17">
        <v>6819</v>
      </c>
      <c r="O16" s="17">
        <v>6761</v>
      </c>
    </row>
    <row r="17" spans="2:15" outlineLevel="1" x14ac:dyDescent="0.35">
      <c r="B17" s="12" t="s">
        <v>31</v>
      </c>
      <c r="C17" s="17">
        <v>0</v>
      </c>
      <c r="D17" s="17">
        <v>0</v>
      </c>
      <c r="E17" s="17">
        <v>34285</v>
      </c>
      <c r="F17" s="17">
        <v>9243.0000000000073</v>
      </c>
      <c r="G17" s="17">
        <v>4717</v>
      </c>
      <c r="H17" s="17">
        <v>2783.9999999999927</v>
      </c>
      <c r="I17" s="17">
        <v>12861</v>
      </c>
      <c r="J17" s="17">
        <v>16344</v>
      </c>
      <c r="K17" s="17">
        <v>9402</v>
      </c>
      <c r="L17" s="17">
        <v>10099.999999999985</v>
      </c>
      <c r="M17" s="17">
        <v>5937</v>
      </c>
      <c r="N17" s="17">
        <v>4976</v>
      </c>
      <c r="O17" s="17">
        <v>5589.0000000000146</v>
      </c>
    </row>
    <row r="18" spans="2:15" outlineLevel="1" x14ac:dyDescent="0.35">
      <c r="B18" s="12" t="s">
        <v>32</v>
      </c>
      <c r="C18" s="17">
        <v>0</v>
      </c>
      <c r="D18" s="17">
        <v>0</v>
      </c>
      <c r="E18" s="17">
        <v>3577</v>
      </c>
      <c r="F18" s="17">
        <v>5852</v>
      </c>
      <c r="G18" s="17">
        <v>677</v>
      </c>
      <c r="H18" s="17">
        <v>7162</v>
      </c>
      <c r="I18" s="17">
        <v>21641</v>
      </c>
      <c r="J18" s="17">
        <v>27053</v>
      </c>
      <c r="K18" s="17">
        <v>16836</v>
      </c>
      <c r="L18" s="17">
        <v>11676</v>
      </c>
      <c r="M18" s="17">
        <v>4654</v>
      </c>
      <c r="N18" s="17">
        <v>4649</v>
      </c>
      <c r="O18" s="17">
        <v>5607</v>
      </c>
    </row>
    <row r="19" spans="2:15" outlineLevel="1" x14ac:dyDescent="0.35">
      <c r="B19" s="12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20148.000000000004</v>
      </c>
      <c r="K19" s="17">
        <v>23506.999999999996</v>
      </c>
      <c r="L19" s="17">
        <v>16040.000000000007</v>
      </c>
      <c r="M19" s="17">
        <v>10094.999999999978</v>
      </c>
      <c r="N19" s="17">
        <v>14822.000000000029</v>
      </c>
      <c r="O19" s="17">
        <v>18419.999999999985</v>
      </c>
    </row>
    <row r="20" spans="2:15" outlineLevel="1" x14ac:dyDescent="0.35">
      <c r="B20" s="12" t="s">
        <v>251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4070.9999999999995</v>
      </c>
      <c r="N20" s="17">
        <v>-4070.9999999999995</v>
      </c>
      <c r="O20" s="17">
        <v>0</v>
      </c>
    </row>
    <row r="21" spans="2:15" outlineLevel="1" x14ac:dyDescent="0.35">
      <c r="B21" s="12" t="s">
        <v>34</v>
      </c>
      <c r="C21" s="17">
        <v>0</v>
      </c>
      <c r="D21" s="17">
        <v>0</v>
      </c>
      <c r="E21" s="17">
        <v>0</v>
      </c>
      <c r="F21" s="17">
        <v>2163</v>
      </c>
      <c r="G21" s="17">
        <v>578</v>
      </c>
      <c r="H21" s="17">
        <v>1027</v>
      </c>
      <c r="I21" s="17">
        <v>3203</v>
      </c>
      <c r="J21" s="17">
        <v>2323</v>
      </c>
      <c r="K21" s="17">
        <v>2044.0000000000018</v>
      </c>
      <c r="L21" s="17">
        <v>2417.9999999999982</v>
      </c>
      <c r="M21" s="17">
        <v>-1189</v>
      </c>
      <c r="N21" s="17">
        <v>-511</v>
      </c>
      <c r="O21" s="17">
        <v>-97</v>
      </c>
    </row>
    <row r="22" spans="2:15" outlineLevel="1" x14ac:dyDescent="0.35">
      <c r="B22" s="12" t="s">
        <v>243</v>
      </c>
      <c r="C22" s="17">
        <v>100</v>
      </c>
      <c r="D22" s="17">
        <v>864</v>
      </c>
      <c r="E22" s="17">
        <v>3253</v>
      </c>
      <c r="F22" s="17">
        <v>2249</v>
      </c>
      <c r="G22" s="17">
        <v>444</v>
      </c>
      <c r="H22" s="17">
        <v>-7096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4" spans="2:15" x14ac:dyDescent="0.35">
      <c r="C24" s="3">
        <v>2006</v>
      </c>
      <c r="D24" s="3">
        <f>C24+1</f>
        <v>2007</v>
      </c>
      <c r="E24" s="3">
        <f t="shared" ref="E24:L24" si="4">D24+1</f>
        <v>2008</v>
      </c>
      <c r="F24" s="3">
        <f t="shared" si="4"/>
        <v>2009</v>
      </c>
      <c r="G24" s="3">
        <f t="shared" si="4"/>
        <v>2010</v>
      </c>
      <c r="H24" s="3">
        <f t="shared" si="4"/>
        <v>2011</v>
      </c>
      <c r="I24" s="3">
        <f t="shared" si="4"/>
        <v>2012</v>
      </c>
      <c r="J24" s="3">
        <f t="shared" si="4"/>
        <v>2013</v>
      </c>
      <c r="K24" s="3">
        <f t="shared" si="4"/>
        <v>2014</v>
      </c>
      <c r="L24" s="3">
        <f t="shared" si="4"/>
        <v>2015</v>
      </c>
      <c r="M24" s="3">
        <v>2016</v>
      </c>
      <c r="N24" s="3">
        <v>2017</v>
      </c>
      <c r="O24" s="3">
        <v>2018</v>
      </c>
    </row>
    <row r="25" spans="2:15" x14ac:dyDescent="0.35">
      <c r="B25" s="4" t="s">
        <v>25</v>
      </c>
      <c r="C25" s="42">
        <v>0.22508746249753445</v>
      </c>
      <c r="D25" s="42">
        <v>0.20759433602521837</v>
      </c>
      <c r="E25" s="42">
        <v>0.57333323977067785</v>
      </c>
      <c r="F25" s="42">
        <v>0.28369259313771411</v>
      </c>
      <c r="G25" s="42">
        <v>0.11813020728376955</v>
      </c>
      <c r="H25" s="42">
        <v>6.7488456208167458E-2</v>
      </c>
      <c r="I25" s="42">
        <v>0.26347371607716186</v>
      </c>
      <c r="J25" s="42">
        <v>0.35597742352107531</v>
      </c>
      <c r="K25" s="42">
        <v>0.22758523163814393</v>
      </c>
      <c r="L25" s="42">
        <v>0.16742056860474896</v>
      </c>
      <c r="M25" s="42">
        <v>9.1586808350711646E-2</v>
      </c>
      <c r="N25" s="49">
        <v>8.6765415042944438E-2</v>
      </c>
      <c r="O25" s="49">
        <v>9.0653610643896654E-2</v>
      </c>
    </row>
    <row r="26" spans="2:15" outlineLevel="1" x14ac:dyDescent="0.35">
      <c r="B26" s="13" t="s">
        <v>29</v>
      </c>
      <c r="C26" s="43">
        <v>0.2219544508232919</v>
      </c>
      <c r="D26" s="43">
        <v>0.17221155236148111</v>
      </c>
      <c r="E26" s="43">
        <v>0.26723864557274224</v>
      </c>
      <c r="F26" s="43">
        <v>0.22322086443953215</v>
      </c>
      <c r="G26" s="43">
        <v>0.12436993891177739</v>
      </c>
      <c r="H26" s="43">
        <v>7.1484527016440813E-2</v>
      </c>
      <c r="I26" s="43">
        <v>0.19017004315935937</v>
      </c>
      <c r="J26" s="43">
        <v>0.27740347651017339</v>
      </c>
      <c r="K26" s="43">
        <v>0.20908298352243282</v>
      </c>
      <c r="L26" s="44">
        <v>0.18374783170989595</v>
      </c>
      <c r="M26" s="44">
        <v>0.10351906285496248</v>
      </c>
      <c r="N26" s="50">
        <v>0.10450997994385869</v>
      </c>
      <c r="O26" s="50">
        <v>9.6801559382080571E-2</v>
      </c>
    </row>
    <row r="27" spans="2:15" outlineLevel="1" x14ac:dyDescent="0.35">
      <c r="B27" s="15" t="s">
        <v>30</v>
      </c>
      <c r="C27" s="45">
        <v>0.23634963875399739</v>
      </c>
      <c r="D27" s="45">
        <v>0.33318963452603345</v>
      </c>
      <c r="E27" s="45">
        <v>0.36830381202170082</v>
      </c>
      <c r="F27" s="45">
        <v>0.31475160172250805</v>
      </c>
      <c r="G27" s="45">
        <v>0.11379840626310656</v>
      </c>
      <c r="H27" s="45">
        <v>6.6309239900302908E-2</v>
      </c>
      <c r="I27" s="45">
        <v>0.21004876654278837</v>
      </c>
      <c r="J27" s="45">
        <v>0.25916503759069354</v>
      </c>
      <c r="K27" s="45">
        <v>0.16298979681031112</v>
      </c>
      <c r="L27" s="45">
        <v>8.6557841961900639E-2</v>
      </c>
      <c r="M27" s="45">
        <v>5.1774734488540863E-2</v>
      </c>
      <c r="N27" s="50">
        <v>5.6624925264066928E-2</v>
      </c>
      <c r="O27" s="50">
        <v>5.3134553570726828E-2</v>
      </c>
    </row>
    <row r="28" spans="2:15" outlineLevel="1" x14ac:dyDescent="0.35">
      <c r="B28" s="12" t="s">
        <v>31</v>
      </c>
      <c r="C28" s="46" t="s">
        <v>206</v>
      </c>
      <c r="D28" s="46" t="s">
        <v>206</v>
      </c>
      <c r="E28" s="46" t="s">
        <v>206</v>
      </c>
      <c r="F28" s="45">
        <v>0.26959311652326101</v>
      </c>
      <c r="G28" s="45">
        <v>0.10836702811983079</v>
      </c>
      <c r="H28" s="45">
        <v>5.7705461705876093E-2</v>
      </c>
      <c r="I28" s="45">
        <v>0.25203315761625733</v>
      </c>
      <c r="J28" s="45">
        <v>0.25581468148380027</v>
      </c>
      <c r="K28" s="45">
        <v>0.11718224194231874</v>
      </c>
      <c r="L28" s="45">
        <v>0.11267794189834435</v>
      </c>
      <c r="M28" s="45">
        <v>5.9527151680436319E-2</v>
      </c>
      <c r="N28" s="50">
        <v>4.708866030111758E-2</v>
      </c>
      <c r="O28" s="50">
        <v>5.0511075563267838E-2</v>
      </c>
    </row>
    <row r="29" spans="2:15" outlineLevel="1" x14ac:dyDescent="0.35">
      <c r="B29" s="12" t="s">
        <v>32</v>
      </c>
      <c r="C29" s="46" t="s">
        <v>206</v>
      </c>
      <c r="D29" s="46" t="s">
        <v>206</v>
      </c>
      <c r="E29" s="46" t="s">
        <v>206</v>
      </c>
      <c r="F29" s="45">
        <v>1.6360078277886498</v>
      </c>
      <c r="G29" s="45">
        <v>7.1799766677272281E-2</v>
      </c>
      <c r="H29" s="45">
        <v>0.70868790817336236</v>
      </c>
      <c r="I29" s="45">
        <v>1.2532429928190871</v>
      </c>
      <c r="J29" s="45">
        <v>0.69528900768459745</v>
      </c>
      <c r="K29" s="45">
        <v>0.25523786422485673</v>
      </c>
      <c r="L29" s="45">
        <v>0.14101789898306727</v>
      </c>
      <c r="M29" s="45">
        <v>4.926223087833681E-2</v>
      </c>
      <c r="N29" s="50">
        <v>4.6898958921798073E-2</v>
      </c>
      <c r="O29" s="50">
        <v>5.4029312853522526E-2</v>
      </c>
    </row>
    <row r="30" spans="2:15" outlineLevel="1" x14ac:dyDescent="0.35">
      <c r="B30" s="12" t="s">
        <v>33</v>
      </c>
      <c r="C30" s="46" t="s">
        <v>206</v>
      </c>
      <c r="D30" s="46" t="s">
        <v>206</v>
      </c>
      <c r="E30" s="46" t="s">
        <v>206</v>
      </c>
      <c r="F30" s="46" t="s">
        <v>206</v>
      </c>
      <c r="G30" s="46" t="s">
        <v>206</v>
      </c>
      <c r="H30" s="46" t="s">
        <v>206</v>
      </c>
      <c r="I30" s="46" t="s">
        <v>206</v>
      </c>
      <c r="J30" s="46" t="s">
        <v>206</v>
      </c>
      <c r="K30" s="46">
        <v>1.1667162993845541</v>
      </c>
      <c r="L30" s="46">
        <v>0.36742641163669698</v>
      </c>
      <c r="M30" s="46">
        <v>0.16910964067342293</v>
      </c>
      <c r="N30" s="50">
        <v>0.21237999713426037</v>
      </c>
      <c r="O30" s="50">
        <v>0.21769961707559182</v>
      </c>
    </row>
    <row r="31" spans="2:15" outlineLevel="1" x14ac:dyDescent="0.35">
      <c r="B31" s="12" t="s">
        <v>251</v>
      </c>
      <c r="C31" s="46" t="s">
        <v>206</v>
      </c>
      <c r="D31" s="46" t="s">
        <v>206</v>
      </c>
      <c r="E31" s="46" t="s">
        <v>206</v>
      </c>
      <c r="F31" s="46" t="s">
        <v>206</v>
      </c>
      <c r="G31" s="46" t="s">
        <v>206</v>
      </c>
      <c r="H31" s="46" t="s">
        <v>206</v>
      </c>
      <c r="I31" s="46" t="s">
        <v>206</v>
      </c>
      <c r="J31" s="46" t="s">
        <v>206</v>
      </c>
      <c r="K31" s="46" t="s">
        <v>206</v>
      </c>
      <c r="L31" s="46" t="s">
        <v>206</v>
      </c>
      <c r="M31" s="46" t="s">
        <v>206</v>
      </c>
      <c r="N31" s="167" t="s">
        <v>206</v>
      </c>
      <c r="O31" s="167" t="s">
        <v>206</v>
      </c>
    </row>
    <row r="32" spans="2:15" outlineLevel="1" x14ac:dyDescent="0.35">
      <c r="B32" s="12" t="s">
        <v>34</v>
      </c>
      <c r="C32" s="46" t="s">
        <v>206</v>
      </c>
      <c r="D32" s="46" t="s">
        <v>206</v>
      </c>
      <c r="E32" s="46" t="s">
        <v>206</v>
      </c>
      <c r="F32" s="46" t="s">
        <v>206</v>
      </c>
      <c r="G32" s="46">
        <v>0.26722145168747113</v>
      </c>
      <c r="H32" s="46">
        <v>0.37468077344035033</v>
      </c>
      <c r="I32" s="46">
        <v>0.85005307855626322</v>
      </c>
      <c r="J32" s="46">
        <v>0.33323769903887523</v>
      </c>
      <c r="K32" s="46">
        <v>0.21992683451689277</v>
      </c>
      <c r="L32" s="46">
        <v>0.21326512612453685</v>
      </c>
      <c r="M32" s="46">
        <v>-8.6435010177377092E-2</v>
      </c>
      <c r="N32" s="50">
        <v>-4.0662051404471988E-2</v>
      </c>
      <c r="O32" s="50">
        <v>-8.045786330457827E-3</v>
      </c>
    </row>
    <row r="33" spans="2:15" outlineLevel="1" x14ac:dyDescent="0.35">
      <c r="B33" s="12" t="s">
        <v>243</v>
      </c>
      <c r="C33" s="45">
        <v>0.5376344086021505</v>
      </c>
      <c r="D33" s="45">
        <v>3.0209790209790208</v>
      </c>
      <c r="E33" s="45">
        <v>2.8286956521739128</v>
      </c>
      <c r="F33" s="46">
        <v>0.51078809902339306</v>
      </c>
      <c r="G33" s="46">
        <v>6.6746843054720451E-2</v>
      </c>
      <c r="H33" s="46">
        <v>-1</v>
      </c>
      <c r="I33" s="46" t="s">
        <v>206</v>
      </c>
      <c r="J33" s="46" t="s">
        <v>206</v>
      </c>
      <c r="K33" s="46" t="s">
        <v>206</v>
      </c>
      <c r="L33" s="46" t="s">
        <v>206</v>
      </c>
      <c r="M33" s="46" t="s">
        <v>206</v>
      </c>
      <c r="N33" s="167" t="s">
        <v>206</v>
      </c>
      <c r="O33" s="167" t="s">
        <v>206</v>
      </c>
    </row>
    <row r="35" spans="2:15" x14ac:dyDescent="0.35">
      <c r="C35" s="3">
        <v>2006</v>
      </c>
      <c r="D35" s="3">
        <f>C35+1</f>
        <v>2007</v>
      </c>
      <c r="E35" s="3">
        <f t="shared" ref="E35:L35" si="5">D35+1</f>
        <v>2008</v>
      </c>
      <c r="F35" s="3">
        <f t="shared" si="5"/>
        <v>2009</v>
      </c>
      <c r="G35" s="3">
        <f t="shared" si="5"/>
        <v>2010</v>
      </c>
      <c r="H35" s="3">
        <f t="shared" si="5"/>
        <v>2011</v>
      </c>
      <c r="I35" s="3">
        <f t="shared" si="5"/>
        <v>2012</v>
      </c>
      <c r="J35" s="3">
        <f t="shared" si="5"/>
        <v>2013</v>
      </c>
      <c r="K35" s="3">
        <f t="shared" si="5"/>
        <v>2014</v>
      </c>
      <c r="L35" s="3">
        <f t="shared" si="5"/>
        <v>2015</v>
      </c>
      <c r="M35" s="3">
        <v>2016</v>
      </c>
      <c r="N35" s="3">
        <v>2017</v>
      </c>
      <c r="O35" s="3">
        <v>2018</v>
      </c>
    </row>
    <row r="36" spans="2:15" x14ac:dyDescent="0.35">
      <c r="B36" s="4" t="s">
        <v>207</v>
      </c>
      <c r="C36" s="42">
        <f>SUM(C37:C44)</f>
        <v>1</v>
      </c>
      <c r="D36" s="42">
        <f t="shared" ref="D36:M36" si="6">SUM(D37:D44)</f>
        <v>0.99999999999999989</v>
      </c>
      <c r="E36" s="42">
        <f t="shared" si="6"/>
        <v>1</v>
      </c>
      <c r="F36" s="42">
        <f t="shared" si="6"/>
        <v>0.99999999999999989</v>
      </c>
      <c r="G36" s="42">
        <f t="shared" si="6"/>
        <v>0.99999999999999989</v>
      </c>
      <c r="H36" s="42">
        <f t="shared" si="6"/>
        <v>1</v>
      </c>
      <c r="I36" s="42">
        <f t="shared" si="6"/>
        <v>1</v>
      </c>
      <c r="J36" s="42">
        <f t="shared" si="6"/>
        <v>0.99999999999999989</v>
      </c>
      <c r="K36" s="42">
        <f t="shared" si="6"/>
        <v>0.99999999999999989</v>
      </c>
      <c r="L36" s="42">
        <f t="shared" si="6"/>
        <v>1.0000000000000002</v>
      </c>
      <c r="M36" s="42">
        <f t="shared" si="6"/>
        <v>1</v>
      </c>
      <c r="N36" s="49">
        <v>1</v>
      </c>
      <c r="O36" s="49">
        <v>1.0000000000000002</v>
      </c>
    </row>
    <row r="37" spans="2:15" outlineLevel="1" x14ac:dyDescent="0.35">
      <c r="B37" s="13" t="s">
        <v>29</v>
      </c>
      <c r="C37" s="46">
        <v>0.82066622037302239</v>
      </c>
      <c r="D37" s="46">
        <v>0.79662051688688973</v>
      </c>
      <c r="E37" s="46">
        <v>0.64163667259857904</v>
      </c>
      <c r="F37" s="46">
        <v>0.61141068314003977</v>
      </c>
      <c r="G37" s="46">
        <v>0.61482266374161798</v>
      </c>
      <c r="H37" s="46">
        <v>0.61712421078370017</v>
      </c>
      <c r="I37" s="46">
        <v>0.58132016458842284</v>
      </c>
      <c r="J37" s="46">
        <v>0.54763478088186324</v>
      </c>
      <c r="K37" s="46">
        <v>0.53938079221245894</v>
      </c>
      <c r="L37" s="46">
        <v>0.54692444215760316</v>
      </c>
      <c r="M37" s="46">
        <v>0.55290293290931913</v>
      </c>
      <c r="N37" s="50">
        <v>0.56193066036651607</v>
      </c>
      <c r="O37" s="50">
        <v>0.56509822966682555</v>
      </c>
    </row>
    <row r="38" spans="2:15" outlineLevel="1" x14ac:dyDescent="0.35">
      <c r="B38" s="15" t="s">
        <v>30</v>
      </c>
      <c r="C38" s="46">
        <v>0.17691023565999203</v>
      </c>
      <c r="D38" s="46">
        <v>0.19530970408471163</v>
      </c>
      <c r="E38" s="46">
        <v>0.16985785710781362</v>
      </c>
      <c r="F38" s="46">
        <v>0.17396757673251848</v>
      </c>
      <c r="G38" s="46">
        <v>0.1732936007308479</v>
      </c>
      <c r="H38" s="46">
        <v>0.1731021694897493</v>
      </c>
      <c r="I38" s="46">
        <v>0.16578268626536249</v>
      </c>
      <c r="J38" s="46">
        <v>0.15394634067074264</v>
      </c>
      <c r="K38" s="46">
        <v>0.14584569677287634</v>
      </c>
      <c r="L38" s="46">
        <v>0.135743527060143</v>
      </c>
      <c r="M38" s="46">
        <v>0.13079272398677563</v>
      </c>
      <c r="N38" s="50">
        <v>0.12716530200047771</v>
      </c>
      <c r="O38" s="50">
        <v>0.12279074881794524</v>
      </c>
    </row>
    <row r="39" spans="2:15" outlineLevel="1" x14ac:dyDescent="0.35">
      <c r="B39" s="12" t="s">
        <v>31</v>
      </c>
      <c r="C39" s="46">
        <v>0</v>
      </c>
      <c r="D39" s="46">
        <v>0</v>
      </c>
      <c r="E39" s="46">
        <v>0.15291399619108786</v>
      </c>
      <c r="F39" s="46">
        <v>0.15123446066611543</v>
      </c>
      <c r="G39" s="46">
        <v>0.14991392650504323</v>
      </c>
      <c r="H39" s="46">
        <v>0.14854004081074237</v>
      </c>
      <c r="I39" s="46">
        <v>0.14719503378839077</v>
      </c>
      <c r="J39" s="46">
        <v>0.13632209597779646</v>
      </c>
      <c r="K39" s="46">
        <v>0.12406195585093449</v>
      </c>
      <c r="L39" s="46">
        <v>0.11824444884424276</v>
      </c>
      <c r="M39" s="46">
        <v>0.11477163623409402</v>
      </c>
      <c r="N39" s="50">
        <v>0.11058143474337179</v>
      </c>
      <c r="O39" s="50">
        <v>0.10651138071326467</v>
      </c>
    </row>
    <row r="40" spans="2:15" outlineLevel="1" x14ac:dyDescent="0.35">
      <c r="B40" s="12" t="s">
        <v>32</v>
      </c>
      <c r="C40" s="46">
        <v>0</v>
      </c>
      <c r="D40" s="46">
        <v>0</v>
      </c>
      <c r="E40" s="46">
        <v>1.5953722163497778E-2</v>
      </c>
      <c r="F40" s="46">
        <v>3.2760286014078342E-2</v>
      </c>
      <c r="G40" s="46">
        <v>3.1402842600476044E-2</v>
      </c>
      <c r="H40" s="46">
        <v>5.026532804326754E-2</v>
      </c>
      <c r="I40" s="46">
        <v>8.9641752538307987E-2</v>
      </c>
      <c r="J40" s="46">
        <v>0.11207316218669655</v>
      </c>
      <c r="K40" s="46">
        <v>0.11459772658915697</v>
      </c>
      <c r="L40" s="46">
        <v>0.11200595632581006</v>
      </c>
      <c r="M40" s="46">
        <v>0.107663099908333</v>
      </c>
      <c r="N40" s="50">
        <v>0.10371363097147643</v>
      </c>
      <c r="O40" s="50">
        <v>0.10023091302276142</v>
      </c>
    </row>
    <row r="41" spans="2:15" outlineLevel="1" x14ac:dyDescent="0.35">
      <c r="B41" s="12" t="s">
        <v>33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3.423258954758137E-2</v>
      </c>
      <c r="K41" s="46">
        <v>6.04213115564343E-2</v>
      </c>
      <c r="L41" s="46">
        <v>7.0772864098791549E-2</v>
      </c>
      <c r="M41" s="46">
        <v>7.5799045099291418E-2</v>
      </c>
      <c r="N41" s="50">
        <v>8.456033363614833E-2</v>
      </c>
      <c r="O41" s="50">
        <v>9.4410438734743252E-2</v>
      </c>
    </row>
    <row r="42" spans="2:15" outlineLevel="1" x14ac:dyDescent="0.35">
      <c r="B42" s="12" t="s">
        <v>251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4.4215204556414299E-3</v>
      </c>
      <c r="N42" s="50">
        <v>0</v>
      </c>
      <c r="O42" s="50">
        <v>0</v>
      </c>
    </row>
    <row r="43" spans="2:15" outlineLevel="1" x14ac:dyDescent="0.35">
      <c r="B43" s="12" t="s">
        <v>34</v>
      </c>
      <c r="C43" s="46">
        <v>0</v>
      </c>
      <c r="D43" s="46">
        <v>0</v>
      </c>
      <c r="E43" s="46">
        <v>0</v>
      </c>
      <c r="F43" s="46">
        <v>7.5151658339645188E-3</v>
      </c>
      <c r="G43" s="46">
        <v>8.5172364504160734E-3</v>
      </c>
      <c r="H43" s="46">
        <v>1.0968250872540658E-2</v>
      </c>
      <c r="I43" s="46">
        <v>1.6060362819515919E-2</v>
      </c>
      <c r="J43" s="46">
        <v>1.5791030735319695E-2</v>
      </c>
      <c r="K43" s="46">
        <v>1.5692517018138868E-2</v>
      </c>
      <c r="L43" s="46">
        <v>1.6308761513409438E-2</v>
      </c>
      <c r="M43" s="46">
        <v>1.3649041406545284E-2</v>
      </c>
      <c r="N43" s="50">
        <v>1.2048638282009692E-2</v>
      </c>
      <c r="O43" s="50">
        <v>1.095828904445992E-2</v>
      </c>
    </row>
    <row r="44" spans="2:15" outlineLevel="1" x14ac:dyDescent="0.35">
      <c r="B44" s="12" t="s">
        <v>243</v>
      </c>
      <c r="C44" s="46">
        <v>2.4235439669855691E-3</v>
      </c>
      <c r="D44" s="46">
        <v>8.0697790283986055E-3</v>
      </c>
      <c r="E44" s="46">
        <v>1.9637751939021723E-2</v>
      </c>
      <c r="F44" s="46">
        <v>2.3111827613283394E-2</v>
      </c>
      <c r="G44" s="46">
        <v>2.2049729971598854E-2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50">
        <v>0</v>
      </c>
      <c r="O44" s="50">
        <v>0</v>
      </c>
    </row>
    <row r="46" spans="2:15" x14ac:dyDescent="0.35">
      <c r="C46" s="3">
        <v>2006</v>
      </c>
      <c r="D46" s="3">
        <f>C46+1</f>
        <v>2007</v>
      </c>
      <c r="E46" s="3">
        <f t="shared" ref="E46:L46" si="7">D46+1</f>
        <v>2008</v>
      </c>
      <c r="F46" s="3">
        <f t="shared" si="7"/>
        <v>2009</v>
      </c>
      <c r="G46" s="3">
        <f t="shared" si="7"/>
        <v>2010</v>
      </c>
      <c r="H46" s="3">
        <f t="shared" si="7"/>
        <v>2011</v>
      </c>
      <c r="I46" s="3">
        <f t="shared" si="7"/>
        <v>2012</v>
      </c>
      <c r="J46" s="3">
        <f t="shared" si="7"/>
        <v>2013</v>
      </c>
      <c r="K46" s="3">
        <f t="shared" si="7"/>
        <v>2014</v>
      </c>
      <c r="L46" s="3">
        <f t="shared" si="7"/>
        <v>2015</v>
      </c>
      <c r="M46" s="3">
        <v>2016</v>
      </c>
      <c r="N46" s="3">
        <v>2017</v>
      </c>
      <c r="O46" s="3">
        <v>2018</v>
      </c>
    </row>
    <row r="47" spans="2:15" x14ac:dyDescent="0.35">
      <c r="B47" s="4" t="s">
        <v>26</v>
      </c>
      <c r="C47" s="5">
        <f t="shared" ref="C47:K47" si="8">SUM(C48:C55)</f>
        <v>248</v>
      </c>
      <c r="D47" s="5">
        <f t="shared" si="8"/>
        <v>320</v>
      </c>
      <c r="E47" s="5">
        <f t="shared" si="8"/>
        <v>612</v>
      </c>
      <c r="F47" s="5">
        <f t="shared" si="8"/>
        <v>841</v>
      </c>
      <c r="G47" s="5">
        <f t="shared" si="8"/>
        <v>919</v>
      </c>
      <c r="H47" s="5">
        <f t="shared" si="8"/>
        <v>893</v>
      </c>
      <c r="I47" s="5">
        <f t="shared" si="8"/>
        <v>1077</v>
      </c>
      <c r="J47" s="5">
        <f t="shared" si="8"/>
        <v>1320</v>
      </c>
      <c r="K47" s="5">
        <f t="shared" si="8"/>
        <v>1516</v>
      </c>
      <c r="L47" s="5">
        <v>1627</v>
      </c>
      <c r="M47" s="5">
        <v>1703</v>
      </c>
      <c r="N47" s="5">
        <v>1743</v>
      </c>
      <c r="O47" s="5">
        <v>1765</v>
      </c>
    </row>
    <row r="48" spans="2:15" outlineLevel="1" x14ac:dyDescent="0.35">
      <c r="B48" s="13" t="s">
        <v>29</v>
      </c>
      <c r="C48" s="13">
        <v>159</v>
      </c>
      <c r="D48" s="17">
        <v>181</v>
      </c>
      <c r="E48" s="17">
        <v>210</v>
      </c>
      <c r="F48" s="17">
        <v>260</v>
      </c>
      <c r="G48" s="17">
        <v>288</v>
      </c>
      <c r="H48" s="17">
        <v>304</v>
      </c>
      <c r="I48" s="17">
        <v>344</v>
      </c>
      <c r="J48" s="17">
        <v>386</v>
      </c>
      <c r="K48" s="17">
        <v>425</v>
      </c>
      <c r="L48" s="17">
        <v>449</v>
      </c>
      <c r="M48" s="17">
        <v>461</v>
      </c>
      <c r="N48" s="91">
        <v>468</v>
      </c>
      <c r="O48" s="91">
        <v>464</v>
      </c>
    </row>
    <row r="49" spans="2:15" outlineLevel="1" x14ac:dyDescent="0.35">
      <c r="B49" s="15" t="s">
        <v>30</v>
      </c>
      <c r="C49" s="12">
        <v>87</v>
      </c>
      <c r="D49" s="17">
        <v>128</v>
      </c>
      <c r="E49" s="17">
        <v>171</v>
      </c>
      <c r="F49" s="17">
        <v>229</v>
      </c>
      <c r="G49" s="17">
        <v>249</v>
      </c>
      <c r="H49" s="17">
        <v>261</v>
      </c>
      <c r="I49" s="17">
        <v>295</v>
      </c>
      <c r="J49" s="17">
        <v>337</v>
      </c>
      <c r="K49" s="17">
        <v>366</v>
      </c>
      <c r="L49" s="17">
        <v>372</v>
      </c>
      <c r="M49" s="17">
        <v>379</v>
      </c>
      <c r="N49" s="91">
        <v>381</v>
      </c>
      <c r="O49" s="91">
        <v>373</v>
      </c>
    </row>
    <row r="50" spans="2:15" outlineLevel="1" x14ac:dyDescent="0.35">
      <c r="B50" s="12" t="s">
        <v>31</v>
      </c>
      <c r="C50" s="12">
        <v>0</v>
      </c>
      <c r="D50" s="17">
        <v>0</v>
      </c>
      <c r="E50" s="17">
        <v>158</v>
      </c>
      <c r="F50" s="17">
        <v>201</v>
      </c>
      <c r="G50" s="17">
        <v>216</v>
      </c>
      <c r="H50" s="17">
        <v>222</v>
      </c>
      <c r="I50" s="17">
        <v>259</v>
      </c>
      <c r="J50" s="17">
        <v>292</v>
      </c>
      <c r="K50" s="17">
        <v>308</v>
      </c>
      <c r="L50" s="17">
        <v>319</v>
      </c>
      <c r="M50" s="17">
        <v>330</v>
      </c>
      <c r="N50" s="91">
        <v>333</v>
      </c>
      <c r="O50" s="91">
        <v>332</v>
      </c>
    </row>
    <row r="51" spans="2:15" outlineLevel="1" x14ac:dyDescent="0.35">
      <c r="B51" s="12" t="s">
        <v>32</v>
      </c>
      <c r="C51" s="12">
        <v>0</v>
      </c>
      <c r="D51" s="17">
        <v>0</v>
      </c>
      <c r="E51" s="17">
        <v>18</v>
      </c>
      <c r="F51" s="17">
        <v>53</v>
      </c>
      <c r="G51" s="17">
        <v>56</v>
      </c>
      <c r="H51" s="17">
        <v>93</v>
      </c>
      <c r="I51" s="17">
        <v>161</v>
      </c>
      <c r="J51" s="17">
        <v>219</v>
      </c>
      <c r="K51" s="17">
        <v>256</v>
      </c>
      <c r="L51" s="17">
        <v>280</v>
      </c>
      <c r="M51" s="17">
        <v>290</v>
      </c>
      <c r="N51" s="91">
        <v>294</v>
      </c>
      <c r="O51" s="91">
        <v>296</v>
      </c>
    </row>
    <row r="52" spans="2:15" outlineLevel="1" x14ac:dyDescent="0.35">
      <c r="B52" s="12" t="s">
        <v>33</v>
      </c>
      <c r="C52" s="12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62</v>
      </c>
      <c r="K52" s="17">
        <v>129</v>
      </c>
      <c r="L52" s="17">
        <v>170</v>
      </c>
      <c r="M52" s="17">
        <v>198</v>
      </c>
      <c r="N52" s="91">
        <v>233</v>
      </c>
      <c r="O52" s="91">
        <v>272</v>
      </c>
    </row>
    <row r="53" spans="2:15" outlineLevel="1" x14ac:dyDescent="0.35">
      <c r="B53" s="12" t="s">
        <v>251</v>
      </c>
      <c r="C53" s="12">
        <v>0</v>
      </c>
      <c r="D53" s="17">
        <v>0</v>
      </c>
      <c r="E53" s="12">
        <v>0</v>
      </c>
      <c r="F53" s="12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9</v>
      </c>
      <c r="N53" s="91">
        <v>0</v>
      </c>
      <c r="O53" s="91">
        <v>0</v>
      </c>
    </row>
    <row r="54" spans="2:15" outlineLevel="1" x14ac:dyDescent="0.35">
      <c r="B54" s="12" t="s">
        <v>34</v>
      </c>
      <c r="C54" s="12">
        <v>0</v>
      </c>
      <c r="D54" s="17">
        <v>0</v>
      </c>
      <c r="E54" s="17">
        <v>0</v>
      </c>
      <c r="F54" s="17">
        <v>7</v>
      </c>
      <c r="G54" s="17">
        <v>9</v>
      </c>
      <c r="H54" s="17">
        <v>13</v>
      </c>
      <c r="I54" s="17">
        <v>18</v>
      </c>
      <c r="J54" s="17">
        <v>24</v>
      </c>
      <c r="K54" s="17">
        <v>32</v>
      </c>
      <c r="L54" s="17">
        <v>37</v>
      </c>
      <c r="M54" s="17">
        <v>36</v>
      </c>
      <c r="N54" s="91">
        <v>34</v>
      </c>
      <c r="O54" s="91">
        <v>28</v>
      </c>
    </row>
    <row r="55" spans="2:15" outlineLevel="1" x14ac:dyDescent="0.35">
      <c r="B55" s="12" t="s">
        <v>243</v>
      </c>
      <c r="C55" s="12">
        <v>2</v>
      </c>
      <c r="D55" s="17">
        <v>11</v>
      </c>
      <c r="E55" s="17">
        <v>55</v>
      </c>
      <c r="F55" s="17">
        <v>91</v>
      </c>
      <c r="G55" s="17">
        <v>101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91">
        <v>0</v>
      </c>
      <c r="O55" s="91">
        <v>0</v>
      </c>
    </row>
    <row r="57" spans="2:15" x14ac:dyDescent="0.35">
      <c r="C57" s="3">
        <v>2006</v>
      </c>
      <c r="D57" s="3">
        <f>C57+1</f>
        <v>2007</v>
      </c>
      <c r="E57" s="3">
        <f t="shared" ref="E57:L57" si="9">D57+1</f>
        <v>2008</v>
      </c>
      <c r="F57" s="3">
        <f t="shared" si="9"/>
        <v>2009</v>
      </c>
      <c r="G57" s="3">
        <f t="shared" si="9"/>
        <v>2010</v>
      </c>
      <c r="H57" s="3">
        <f t="shared" si="9"/>
        <v>2011</v>
      </c>
      <c r="I57" s="3">
        <f t="shared" si="9"/>
        <v>2012</v>
      </c>
      <c r="J57" s="3">
        <f t="shared" si="9"/>
        <v>2013</v>
      </c>
      <c r="K57" s="3">
        <f t="shared" si="9"/>
        <v>2014</v>
      </c>
      <c r="L57" s="3">
        <f t="shared" si="9"/>
        <v>2015</v>
      </c>
      <c r="M57" s="3">
        <v>2016</v>
      </c>
      <c r="N57" s="3">
        <v>2017</v>
      </c>
      <c r="O57" s="3">
        <v>2018</v>
      </c>
    </row>
    <row r="58" spans="2:15" x14ac:dyDescent="0.35">
      <c r="B58" s="4" t="s">
        <v>208</v>
      </c>
      <c r="C58" s="5">
        <v>43</v>
      </c>
      <c r="D58" s="5">
        <f t="shared" ref="D58:M58" si="10">SUM(D59:D66)</f>
        <v>72</v>
      </c>
      <c r="E58" s="5">
        <f t="shared" si="10"/>
        <v>292</v>
      </c>
      <c r="F58" s="5">
        <f t="shared" si="10"/>
        <v>229</v>
      </c>
      <c r="G58" s="5">
        <f t="shared" si="10"/>
        <v>78</v>
      </c>
      <c r="H58" s="5">
        <f t="shared" si="10"/>
        <v>-26</v>
      </c>
      <c r="I58" s="5">
        <f t="shared" si="10"/>
        <v>184</v>
      </c>
      <c r="J58" s="5">
        <f t="shared" si="10"/>
        <v>243</v>
      </c>
      <c r="K58" s="5">
        <f t="shared" si="10"/>
        <v>196</v>
      </c>
      <c r="L58" s="5">
        <f t="shared" si="10"/>
        <v>111</v>
      </c>
      <c r="M58" s="5">
        <f t="shared" si="10"/>
        <v>76</v>
      </c>
      <c r="N58" s="5">
        <v>40</v>
      </c>
      <c r="O58" s="5">
        <v>22</v>
      </c>
    </row>
    <row r="59" spans="2:15" outlineLevel="1" x14ac:dyDescent="0.35">
      <c r="B59" s="13" t="s">
        <v>29</v>
      </c>
      <c r="C59" s="13">
        <v>25</v>
      </c>
      <c r="D59" s="17">
        <v>22</v>
      </c>
      <c r="E59" s="17">
        <v>29</v>
      </c>
      <c r="F59" s="17">
        <v>50</v>
      </c>
      <c r="G59" s="17">
        <v>28</v>
      </c>
      <c r="H59" s="17">
        <v>16</v>
      </c>
      <c r="I59" s="17">
        <v>40</v>
      </c>
      <c r="J59" s="17">
        <v>42</v>
      </c>
      <c r="K59" s="17">
        <v>39</v>
      </c>
      <c r="L59" s="17">
        <v>24</v>
      </c>
      <c r="M59" s="12">
        <v>12</v>
      </c>
      <c r="N59" s="17">
        <v>7</v>
      </c>
      <c r="O59" s="17">
        <v>-4</v>
      </c>
    </row>
    <row r="60" spans="2:15" outlineLevel="1" x14ac:dyDescent="0.35">
      <c r="B60" s="15" t="s">
        <v>30</v>
      </c>
      <c r="C60" s="12">
        <v>17</v>
      </c>
      <c r="D60" s="17">
        <v>41</v>
      </c>
      <c r="E60" s="17">
        <v>43</v>
      </c>
      <c r="F60" s="17">
        <v>58</v>
      </c>
      <c r="G60" s="17">
        <v>20</v>
      </c>
      <c r="H60" s="17">
        <v>12</v>
      </c>
      <c r="I60" s="17">
        <v>34</v>
      </c>
      <c r="J60" s="17">
        <v>42</v>
      </c>
      <c r="K60" s="17">
        <v>29</v>
      </c>
      <c r="L60" s="17">
        <v>6</v>
      </c>
      <c r="M60" s="12">
        <v>7</v>
      </c>
      <c r="N60" s="91">
        <v>2</v>
      </c>
      <c r="O60" s="91">
        <v>-8</v>
      </c>
    </row>
    <row r="61" spans="2:15" outlineLevel="1" x14ac:dyDescent="0.35">
      <c r="B61" s="12" t="s">
        <v>31</v>
      </c>
      <c r="C61" s="12">
        <v>0</v>
      </c>
      <c r="D61" s="17">
        <v>0</v>
      </c>
      <c r="E61" s="17">
        <v>158</v>
      </c>
      <c r="F61" s="17">
        <v>43</v>
      </c>
      <c r="G61" s="17">
        <v>15</v>
      </c>
      <c r="H61" s="17">
        <v>6</v>
      </c>
      <c r="I61" s="17">
        <v>37</v>
      </c>
      <c r="J61" s="17">
        <v>33</v>
      </c>
      <c r="K61" s="17">
        <v>16</v>
      </c>
      <c r="L61" s="17">
        <v>11</v>
      </c>
      <c r="M61" s="12">
        <v>11</v>
      </c>
      <c r="N61" s="91">
        <v>3</v>
      </c>
      <c r="O61" s="91">
        <v>-1</v>
      </c>
    </row>
    <row r="62" spans="2:15" outlineLevel="1" x14ac:dyDescent="0.35">
      <c r="B62" s="12" t="s">
        <v>32</v>
      </c>
      <c r="C62" s="12">
        <v>0</v>
      </c>
      <c r="D62" s="17">
        <v>0</v>
      </c>
      <c r="E62" s="17">
        <v>18</v>
      </c>
      <c r="F62" s="17">
        <v>35</v>
      </c>
      <c r="G62" s="17">
        <v>3</v>
      </c>
      <c r="H62" s="17">
        <v>37</v>
      </c>
      <c r="I62" s="17">
        <v>68</v>
      </c>
      <c r="J62" s="17">
        <v>58</v>
      </c>
      <c r="K62" s="17">
        <v>37</v>
      </c>
      <c r="L62" s="17">
        <v>24</v>
      </c>
      <c r="M62" s="12">
        <v>10</v>
      </c>
      <c r="N62" s="91">
        <v>4</v>
      </c>
      <c r="O62" s="91">
        <v>2</v>
      </c>
    </row>
    <row r="63" spans="2:15" outlineLevel="1" x14ac:dyDescent="0.35">
      <c r="B63" s="12" t="s">
        <v>33</v>
      </c>
      <c r="C63" s="12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62</v>
      </c>
      <c r="K63" s="17">
        <v>67</v>
      </c>
      <c r="L63" s="17">
        <v>41</v>
      </c>
      <c r="M63" s="12">
        <v>28</v>
      </c>
      <c r="N63" s="91">
        <v>35</v>
      </c>
      <c r="O63" s="91">
        <v>39</v>
      </c>
    </row>
    <row r="64" spans="2:15" outlineLevel="1" x14ac:dyDescent="0.35">
      <c r="B64" s="12" t="s">
        <v>251</v>
      </c>
      <c r="C64" s="12">
        <v>0</v>
      </c>
      <c r="D64" s="17">
        <v>0</v>
      </c>
      <c r="E64" s="17">
        <v>0</v>
      </c>
      <c r="F64" s="12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2">
        <v>9</v>
      </c>
      <c r="N64" s="91">
        <v>-9</v>
      </c>
      <c r="O64" s="91">
        <v>0</v>
      </c>
    </row>
    <row r="65" spans="2:15" outlineLevel="1" x14ac:dyDescent="0.35">
      <c r="B65" s="12" t="s">
        <v>34</v>
      </c>
      <c r="C65" s="12">
        <v>0</v>
      </c>
      <c r="D65" s="17">
        <v>0</v>
      </c>
      <c r="E65" s="17">
        <v>0</v>
      </c>
      <c r="F65" s="17">
        <v>7</v>
      </c>
      <c r="G65" s="17">
        <v>2</v>
      </c>
      <c r="H65" s="17">
        <v>4</v>
      </c>
      <c r="I65" s="17">
        <v>5</v>
      </c>
      <c r="J65" s="17">
        <v>6</v>
      </c>
      <c r="K65" s="17">
        <v>8</v>
      </c>
      <c r="L65" s="17">
        <v>5</v>
      </c>
      <c r="M65" s="12">
        <v>-1</v>
      </c>
      <c r="N65" s="91">
        <v>-2</v>
      </c>
      <c r="O65" s="91">
        <v>-6</v>
      </c>
    </row>
    <row r="66" spans="2:15" outlineLevel="1" x14ac:dyDescent="0.35">
      <c r="B66" s="12" t="s">
        <v>243</v>
      </c>
      <c r="C66" s="12">
        <v>1</v>
      </c>
      <c r="D66" s="17">
        <v>9</v>
      </c>
      <c r="E66" s="17">
        <v>44</v>
      </c>
      <c r="F66" s="17">
        <v>36</v>
      </c>
      <c r="G66" s="17">
        <v>10</v>
      </c>
      <c r="H66" s="17">
        <v>-101</v>
      </c>
      <c r="I66" s="17">
        <v>0</v>
      </c>
      <c r="J66" s="17">
        <v>0</v>
      </c>
      <c r="K66" s="17">
        <v>0</v>
      </c>
      <c r="L66" s="17">
        <v>0</v>
      </c>
      <c r="M66" s="12">
        <v>0</v>
      </c>
      <c r="N66" s="91">
        <v>0</v>
      </c>
      <c r="O66" s="91">
        <v>0</v>
      </c>
    </row>
    <row r="68" spans="2:15" x14ac:dyDescent="0.35">
      <c r="C68" s="3">
        <v>2006</v>
      </c>
      <c r="D68" s="3">
        <f>C68+1</f>
        <v>2007</v>
      </c>
      <c r="E68" s="3">
        <f t="shared" ref="E68:L68" si="11">D68+1</f>
        <v>2008</v>
      </c>
      <c r="F68" s="3">
        <f t="shared" si="11"/>
        <v>2009</v>
      </c>
      <c r="G68" s="3">
        <f t="shared" si="11"/>
        <v>2010</v>
      </c>
      <c r="H68" s="3">
        <f t="shared" si="11"/>
        <v>2011</v>
      </c>
      <c r="I68" s="3">
        <f t="shared" si="11"/>
        <v>2012</v>
      </c>
      <c r="J68" s="3">
        <f t="shared" si="11"/>
        <v>2013</v>
      </c>
      <c r="K68" s="3">
        <f t="shared" si="11"/>
        <v>2014</v>
      </c>
      <c r="L68" s="3">
        <f t="shared" si="11"/>
        <v>2015</v>
      </c>
      <c r="M68" s="3">
        <v>2016</v>
      </c>
      <c r="N68" s="3">
        <v>2017</v>
      </c>
      <c r="O68" s="3">
        <v>2018</v>
      </c>
    </row>
    <row r="69" spans="2:15" x14ac:dyDescent="0.35">
      <c r="B69" s="4" t="s">
        <v>209</v>
      </c>
      <c r="C69" s="42">
        <v>0.2097560975609756</v>
      </c>
      <c r="D69" s="42">
        <v>0.29032258064516125</v>
      </c>
      <c r="E69" s="42">
        <v>0.91250000000000009</v>
      </c>
      <c r="F69" s="42">
        <v>0.37418300653594772</v>
      </c>
      <c r="G69" s="42">
        <v>9.2746730083234308E-2</v>
      </c>
      <c r="H69" s="42">
        <v>-2.8291621327529937E-2</v>
      </c>
      <c r="I69" s="42">
        <v>0.20604703247480405</v>
      </c>
      <c r="J69" s="42">
        <v>0.22562674094707513</v>
      </c>
      <c r="K69" s="42">
        <v>0.14848484848484844</v>
      </c>
      <c r="L69" s="42">
        <v>7.3218997361477633E-2</v>
      </c>
      <c r="M69" s="42">
        <v>4.6711739397664376E-2</v>
      </c>
      <c r="N69" s="49">
        <v>2.34879624192601E-2</v>
      </c>
      <c r="O69" s="49">
        <v>1.2621916236374098E-2</v>
      </c>
    </row>
    <row r="70" spans="2:15" outlineLevel="1" x14ac:dyDescent="0.35">
      <c r="B70" s="13" t="s">
        <v>29</v>
      </c>
      <c r="C70" s="44">
        <v>0.18656716417910449</v>
      </c>
      <c r="D70" s="44">
        <v>0.13836477987421381</v>
      </c>
      <c r="E70" s="44">
        <v>0.16022099447513805</v>
      </c>
      <c r="F70" s="44">
        <v>0.23809523809523814</v>
      </c>
      <c r="G70" s="44">
        <v>0.10769230769230775</v>
      </c>
      <c r="H70" s="44">
        <v>5.555555555555558E-2</v>
      </c>
      <c r="I70" s="44">
        <v>0.13157894736842102</v>
      </c>
      <c r="J70" s="44">
        <v>0.12209302325581395</v>
      </c>
      <c r="K70" s="44">
        <v>0.10103626943005173</v>
      </c>
      <c r="L70" s="44">
        <v>5.647058823529405E-2</v>
      </c>
      <c r="M70" s="44">
        <v>2.6726057906458767E-2</v>
      </c>
      <c r="N70" s="50">
        <v>1.5184381778741818E-2</v>
      </c>
      <c r="O70" s="50">
        <v>-8.5470085470085166E-3</v>
      </c>
    </row>
    <row r="71" spans="2:15" outlineLevel="1" x14ac:dyDescent="0.35">
      <c r="B71" s="15" t="s">
        <v>30</v>
      </c>
      <c r="C71" s="45">
        <v>0.24285714285714285</v>
      </c>
      <c r="D71" s="45">
        <v>0.47126436781609193</v>
      </c>
      <c r="E71" s="45">
        <v>0.3359375</v>
      </c>
      <c r="F71" s="45">
        <v>0.33918128654970769</v>
      </c>
      <c r="G71" s="45">
        <v>8.7336244541484698E-2</v>
      </c>
      <c r="H71" s="45">
        <v>4.8192771084337283E-2</v>
      </c>
      <c r="I71" s="45">
        <v>0.13026819923371646</v>
      </c>
      <c r="J71" s="45">
        <v>0.14237288135593218</v>
      </c>
      <c r="K71" s="45">
        <v>8.6053412462907986E-2</v>
      </c>
      <c r="L71" s="45">
        <v>1.6393442622950838E-2</v>
      </c>
      <c r="M71" s="45">
        <v>1.8817204301075252E-2</v>
      </c>
      <c r="N71" s="50">
        <v>5.2770448548813409E-3</v>
      </c>
      <c r="O71" s="50">
        <v>-2.0997375328083989E-2</v>
      </c>
    </row>
    <row r="72" spans="2:15" outlineLevel="1" x14ac:dyDescent="0.35">
      <c r="B72" s="12" t="s">
        <v>31</v>
      </c>
      <c r="C72" s="46" t="s">
        <v>206</v>
      </c>
      <c r="D72" s="46" t="s">
        <v>206</v>
      </c>
      <c r="E72" s="46" t="s">
        <v>206</v>
      </c>
      <c r="F72" s="45">
        <v>0.27215189873417711</v>
      </c>
      <c r="G72" s="45">
        <v>7.4626865671641784E-2</v>
      </c>
      <c r="H72" s="45">
        <v>2.7777777777777679E-2</v>
      </c>
      <c r="I72" s="45">
        <v>0.16666666666666674</v>
      </c>
      <c r="J72" s="45">
        <v>0.12741312741312738</v>
      </c>
      <c r="K72" s="45">
        <v>5.4794520547945202E-2</v>
      </c>
      <c r="L72" s="45">
        <v>3.5714285714285809E-2</v>
      </c>
      <c r="M72" s="45">
        <v>3.4482758620689724E-2</v>
      </c>
      <c r="N72" s="50">
        <v>9.0909090909090384E-3</v>
      </c>
      <c r="O72" s="50">
        <v>-3.0030030030030463E-3</v>
      </c>
    </row>
    <row r="73" spans="2:15" outlineLevel="1" x14ac:dyDescent="0.35">
      <c r="B73" s="12" t="s">
        <v>32</v>
      </c>
      <c r="C73" s="46" t="s">
        <v>206</v>
      </c>
      <c r="D73" s="46" t="s">
        <v>206</v>
      </c>
      <c r="E73" s="46" t="s">
        <v>206</v>
      </c>
      <c r="F73" s="45">
        <v>1.9444444444444446</v>
      </c>
      <c r="G73" s="45">
        <v>5.6603773584905648E-2</v>
      </c>
      <c r="H73" s="45">
        <v>0.66071428571428581</v>
      </c>
      <c r="I73" s="45">
        <v>0.73118279569892475</v>
      </c>
      <c r="J73" s="45">
        <v>0.36024844720496896</v>
      </c>
      <c r="K73" s="45">
        <v>0.16894977168949765</v>
      </c>
      <c r="L73" s="45">
        <v>9.375E-2</v>
      </c>
      <c r="M73" s="45">
        <v>3.5714285714285809E-2</v>
      </c>
      <c r="N73" s="50">
        <v>1.379310344827589E-2</v>
      </c>
      <c r="O73" s="50">
        <v>6.8027210884353817E-3</v>
      </c>
    </row>
    <row r="74" spans="2:15" outlineLevel="1" x14ac:dyDescent="0.35">
      <c r="B74" s="12" t="s">
        <v>33</v>
      </c>
      <c r="C74" s="46" t="s">
        <v>206</v>
      </c>
      <c r="D74" s="46" t="s">
        <v>206</v>
      </c>
      <c r="E74" s="46" t="s">
        <v>206</v>
      </c>
      <c r="F74" s="46" t="s">
        <v>206</v>
      </c>
      <c r="G74" s="46" t="s">
        <v>206</v>
      </c>
      <c r="H74" s="46" t="s">
        <v>206</v>
      </c>
      <c r="I74" s="46" t="s">
        <v>206</v>
      </c>
      <c r="J74" s="46" t="s">
        <v>206</v>
      </c>
      <c r="K74" s="46">
        <v>1.0806451612903225</v>
      </c>
      <c r="L74" s="46">
        <v>0.31782945736434098</v>
      </c>
      <c r="M74" s="46">
        <v>0.16470588235294126</v>
      </c>
      <c r="N74" s="50">
        <v>0.17676767676767668</v>
      </c>
      <c r="O74" s="50">
        <v>0.16738197424892709</v>
      </c>
    </row>
    <row r="75" spans="2:15" outlineLevel="1" x14ac:dyDescent="0.35">
      <c r="B75" s="12" t="s">
        <v>251</v>
      </c>
      <c r="C75" s="46" t="s">
        <v>206</v>
      </c>
      <c r="D75" s="46" t="s">
        <v>206</v>
      </c>
      <c r="E75" s="46" t="s">
        <v>206</v>
      </c>
      <c r="F75" s="46" t="s">
        <v>206</v>
      </c>
      <c r="G75" s="46" t="s">
        <v>206</v>
      </c>
      <c r="H75" s="46" t="s">
        <v>206</v>
      </c>
      <c r="I75" s="46" t="s">
        <v>206</v>
      </c>
      <c r="J75" s="46" t="s">
        <v>206</v>
      </c>
      <c r="K75" s="46" t="s">
        <v>206</v>
      </c>
      <c r="L75" s="46" t="s">
        <v>206</v>
      </c>
      <c r="M75" s="46" t="s">
        <v>206</v>
      </c>
      <c r="N75" s="167" t="s">
        <v>206</v>
      </c>
      <c r="O75" s="167" t="s">
        <v>206</v>
      </c>
    </row>
    <row r="76" spans="2:15" outlineLevel="1" x14ac:dyDescent="0.35">
      <c r="B76" s="12" t="s">
        <v>34</v>
      </c>
      <c r="C76" s="46" t="s">
        <v>206</v>
      </c>
      <c r="D76" s="46" t="s">
        <v>206</v>
      </c>
      <c r="E76" s="46" t="s">
        <v>206</v>
      </c>
      <c r="F76" s="46" t="s">
        <v>206</v>
      </c>
      <c r="G76" s="46">
        <v>0.28571428571428581</v>
      </c>
      <c r="H76" s="46">
        <v>0.44444444444444442</v>
      </c>
      <c r="I76" s="46">
        <v>0.38461538461538458</v>
      </c>
      <c r="J76" s="46">
        <v>0.33333333333333326</v>
      </c>
      <c r="K76" s="46">
        <v>0.33333333333333326</v>
      </c>
      <c r="L76" s="46">
        <v>0.15625</v>
      </c>
      <c r="M76" s="46">
        <v>-2.7027027027026973E-2</v>
      </c>
      <c r="N76" s="50">
        <v>-5.555555555555558E-2</v>
      </c>
      <c r="O76" s="50">
        <v>-0.17647058823529416</v>
      </c>
    </row>
    <row r="77" spans="2:15" outlineLevel="1" x14ac:dyDescent="0.35">
      <c r="B77" s="12" t="s">
        <v>243</v>
      </c>
      <c r="C77" s="45">
        <v>1</v>
      </c>
      <c r="D77" s="45">
        <v>4.5</v>
      </c>
      <c r="E77" s="45">
        <v>4</v>
      </c>
      <c r="F77" s="46">
        <v>0.65454545454545454</v>
      </c>
      <c r="G77" s="46">
        <v>0.10989010989010994</v>
      </c>
      <c r="H77" s="46">
        <v>-1</v>
      </c>
      <c r="I77" s="46" t="s">
        <v>206</v>
      </c>
      <c r="J77" s="46" t="s">
        <v>206</v>
      </c>
      <c r="K77" s="46" t="s">
        <v>206</v>
      </c>
      <c r="L77" s="46" t="s">
        <v>206</v>
      </c>
      <c r="M77" s="46" t="s">
        <v>206</v>
      </c>
      <c r="N77" s="167" t="s">
        <v>206</v>
      </c>
      <c r="O77" s="167" t="s">
        <v>206</v>
      </c>
    </row>
    <row r="79" spans="2:15" x14ac:dyDescent="0.35">
      <c r="C79" s="3">
        <v>2006</v>
      </c>
      <c r="D79" s="3">
        <f>C79+1</f>
        <v>2007</v>
      </c>
      <c r="E79" s="3">
        <f t="shared" ref="E79:L79" si="12">D79+1</f>
        <v>2008</v>
      </c>
      <c r="F79" s="3">
        <f t="shared" si="12"/>
        <v>2009</v>
      </c>
      <c r="G79" s="3">
        <f t="shared" si="12"/>
        <v>2010</v>
      </c>
      <c r="H79" s="3">
        <f t="shared" si="12"/>
        <v>2011</v>
      </c>
      <c r="I79" s="3">
        <f t="shared" si="12"/>
        <v>2012</v>
      </c>
      <c r="J79" s="3">
        <f t="shared" si="12"/>
        <v>2013</v>
      </c>
      <c r="K79" s="3">
        <f t="shared" si="12"/>
        <v>2014</v>
      </c>
      <c r="L79" s="3">
        <f t="shared" si="12"/>
        <v>2015</v>
      </c>
      <c r="M79" s="3">
        <v>2016</v>
      </c>
      <c r="N79" s="3">
        <v>2017</v>
      </c>
      <c r="O79" s="3">
        <v>2018</v>
      </c>
    </row>
    <row r="80" spans="2:15" x14ac:dyDescent="0.35">
      <c r="B80" s="4" t="s">
        <v>210</v>
      </c>
      <c r="C80" s="42">
        <f>SUM(C81:C88)</f>
        <v>1</v>
      </c>
      <c r="D80" s="42">
        <f t="shared" ref="D80:M80" si="13">SUM(D81:D88)</f>
        <v>1</v>
      </c>
      <c r="E80" s="42">
        <f t="shared" si="13"/>
        <v>1</v>
      </c>
      <c r="F80" s="42">
        <f t="shared" si="13"/>
        <v>1</v>
      </c>
      <c r="G80" s="42">
        <f t="shared" si="13"/>
        <v>1</v>
      </c>
      <c r="H80" s="42">
        <f t="shared" si="13"/>
        <v>0.99999999999999989</v>
      </c>
      <c r="I80" s="42">
        <f t="shared" si="13"/>
        <v>1</v>
      </c>
      <c r="J80" s="42">
        <f t="shared" si="13"/>
        <v>1</v>
      </c>
      <c r="K80" s="42">
        <f t="shared" si="13"/>
        <v>0.99999999999999989</v>
      </c>
      <c r="L80" s="42">
        <f t="shared" si="13"/>
        <v>1</v>
      </c>
      <c r="M80" s="42">
        <f t="shared" si="13"/>
        <v>1</v>
      </c>
      <c r="N80" s="49">
        <v>1</v>
      </c>
      <c r="O80" s="49">
        <v>1</v>
      </c>
    </row>
    <row r="81" spans="2:15" outlineLevel="1" x14ac:dyDescent="0.35">
      <c r="B81" s="13" t="s">
        <v>29</v>
      </c>
      <c r="C81" s="45">
        <v>0.6411290322580645</v>
      </c>
      <c r="D81" s="44">
        <v>0.56562500000000004</v>
      </c>
      <c r="E81" s="44">
        <v>0.34313725490196079</v>
      </c>
      <c r="F81" s="44">
        <v>0.30915576694411417</v>
      </c>
      <c r="G81" s="44">
        <v>0.31338411316648529</v>
      </c>
      <c r="H81" s="44">
        <v>0.34042553191489361</v>
      </c>
      <c r="I81" s="44">
        <v>0.31940575673166205</v>
      </c>
      <c r="J81" s="44">
        <v>0.29242424242424242</v>
      </c>
      <c r="K81" s="44">
        <v>0.28034300791556727</v>
      </c>
      <c r="L81" s="44">
        <v>0.27596803933620162</v>
      </c>
      <c r="M81" s="44">
        <v>0.27069876688197297</v>
      </c>
      <c r="N81" s="50">
        <v>0.26850258175559383</v>
      </c>
      <c r="O81" s="50">
        <v>0.26288951841359776</v>
      </c>
    </row>
    <row r="82" spans="2:15" outlineLevel="1" x14ac:dyDescent="0.35">
      <c r="B82" s="15" t="s">
        <v>30</v>
      </c>
      <c r="C82" s="45">
        <v>0.35080645161290325</v>
      </c>
      <c r="D82" s="45">
        <v>0.4</v>
      </c>
      <c r="E82" s="45">
        <v>0.27941176470588236</v>
      </c>
      <c r="F82" s="45">
        <v>0.27229488703923899</v>
      </c>
      <c r="G82" s="45">
        <v>0.27094668117519044</v>
      </c>
      <c r="H82" s="45">
        <v>0.29227323628219487</v>
      </c>
      <c r="I82" s="45">
        <v>0.27390900649953576</v>
      </c>
      <c r="J82" s="45">
        <v>0.25530303030303031</v>
      </c>
      <c r="K82" s="45">
        <v>0.24142480211081793</v>
      </c>
      <c r="L82" s="45">
        <v>0.22864167178856792</v>
      </c>
      <c r="M82" s="45">
        <v>0.22254844392248974</v>
      </c>
      <c r="N82" s="50">
        <v>0.21858864027538727</v>
      </c>
      <c r="O82" s="50">
        <v>0.21133144475920679</v>
      </c>
    </row>
    <row r="83" spans="2:15" outlineLevel="1" x14ac:dyDescent="0.35">
      <c r="B83" s="12" t="s">
        <v>31</v>
      </c>
      <c r="C83" s="45">
        <v>0</v>
      </c>
      <c r="D83" s="46">
        <v>0</v>
      </c>
      <c r="E83" s="46">
        <v>0.2581699346405229</v>
      </c>
      <c r="F83" s="45">
        <v>0.23900118906064211</v>
      </c>
      <c r="G83" s="45">
        <v>0.235038084874864</v>
      </c>
      <c r="H83" s="45">
        <v>0.24860022396416573</v>
      </c>
      <c r="I83" s="45">
        <v>0.24048282265552459</v>
      </c>
      <c r="J83" s="45">
        <v>0.22121212121212122</v>
      </c>
      <c r="K83" s="45">
        <v>0.20316622691292877</v>
      </c>
      <c r="L83" s="45">
        <v>0.19606637984019668</v>
      </c>
      <c r="M83" s="45">
        <v>0.19377568995889607</v>
      </c>
      <c r="N83" s="50">
        <v>0.19104991394148021</v>
      </c>
      <c r="O83" s="50">
        <v>0.18810198300283287</v>
      </c>
    </row>
    <row r="84" spans="2:15" outlineLevel="1" x14ac:dyDescent="0.35">
      <c r="B84" s="12" t="s">
        <v>32</v>
      </c>
      <c r="C84" s="45">
        <v>0</v>
      </c>
      <c r="D84" s="46">
        <v>0</v>
      </c>
      <c r="E84" s="46">
        <v>2.9411764705882353E-2</v>
      </c>
      <c r="F84" s="45">
        <v>6.3020214030915581E-2</v>
      </c>
      <c r="G84" s="45">
        <v>6.0935799782372145E-2</v>
      </c>
      <c r="H84" s="45">
        <v>0.10414333706606943</v>
      </c>
      <c r="I84" s="45">
        <v>0.14948932219127206</v>
      </c>
      <c r="J84" s="45">
        <v>0.16590909090909092</v>
      </c>
      <c r="K84" s="45">
        <v>0.16886543535620052</v>
      </c>
      <c r="L84" s="45">
        <v>0.17209588199139519</v>
      </c>
      <c r="M84" s="45">
        <v>0.17028772753963595</v>
      </c>
      <c r="N84" s="50">
        <v>0.16867469879518071</v>
      </c>
      <c r="O84" s="50">
        <v>0.16770538243626062</v>
      </c>
    </row>
    <row r="85" spans="2:15" outlineLevel="1" x14ac:dyDescent="0.35">
      <c r="B85" s="12" t="s">
        <v>33</v>
      </c>
      <c r="C85" s="45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4.6969696969696967E-2</v>
      </c>
      <c r="K85" s="46">
        <v>8.5092348284960428E-2</v>
      </c>
      <c r="L85" s="46">
        <v>0.10448678549477566</v>
      </c>
      <c r="M85" s="46">
        <v>0.11626541397533764</v>
      </c>
      <c r="N85" s="50">
        <v>0.13367756741250716</v>
      </c>
      <c r="O85" s="50">
        <v>0.15410764872521246</v>
      </c>
    </row>
    <row r="86" spans="2:15" outlineLevel="1" x14ac:dyDescent="0.35">
      <c r="B86" s="12" t="s">
        <v>251</v>
      </c>
      <c r="C86" s="45">
        <v>0</v>
      </c>
      <c r="D86" s="46">
        <v>0</v>
      </c>
      <c r="E86" s="46">
        <v>0</v>
      </c>
      <c r="F86" s="45">
        <v>0</v>
      </c>
      <c r="G86" s="46">
        <v>0</v>
      </c>
      <c r="H86" s="46">
        <v>0</v>
      </c>
      <c r="I86" s="45">
        <v>0</v>
      </c>
      <c r="J86" s="45">
        <v>0</v>
      </c>
      <c r="K86" s="46">
        <v>0</v>
      </c>
      <c r="L86" s="46">
        <v>0</v>
      </c>
      <c r="M86" s="46">
        <v>5.2847915443335293E-3</v>
      </c>
      <c r="N86" s="50">
        <v>0</v>
      </c>
      <c r="O86" s="50">
        <v>0</v>
      </c>
    </row>
    <row r="87" spans="2:15" outlineLevel="1" x14ac:dyDescent="0.35">
      <c r="B87" s="12" t="s">
        <v>34</v>
      </c>
      <c r="C87" s="45">
        <v>0</v>
      </c>
      <c r="D87" s="46">
        <v>0</v>
      </c>
      <c r="E87" s="46">
        <v>0</v>
      </c>
      <c r="F87" s="46">
        <v>8.3234244946492272E-3</v>
      </c>
      <c r="G87" s="46">
        <v>9.7932535364526653E-3</v>
      </c>
      <c r="H87" s="46">
        <v>1.4557670772676373E-2</v>
      </c>
      <c r="I87" s="46">
        <v>1.6713091922005572E-2</v>
      </c>
      <c r="J87" s="46">
        <v>1.8181818181818181E-2</v>
      </c>
      <c r="K87" s="46">
        <v>2.1108179419525065E-2</v>
      </c>
      <c r="L87" s="46">
        <v>2.2741241548862937E-2</v>
      </c>
      <c r="M87" s="46">
        <v>2.1139166177334117E-2</v>
      </c>
      <c r="N87" s="50">
        <v>1.9506597819850834E-2</v>
      </c>
      <c r="O87" s="50">
        <v>1.586402266288952E-2</v>
      </c>
    </row>
    <row r="88" spans="2:15" outlineLevel="1" x14ac:dyDescent="0.35">
      <c r="B88" s="12" t="s">
        <v>243</v>
      </c>
      <c r="C88" s="45">
        <v>8.0645161290322578E-3</v>
      </c>
      <c r="D88" s="45">
        <v>3.4375000000000003E-2</v>
      </c>
      <c r="E88" s="45">
        <v>8.9869281045751634E-2</v>
      </c>
      <c r="F88" s="46">
        <v>0.10820451843043995</v>
      </c>
      <c r="G88" s="46">
        <v>0.10990206746463548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50">
        <v>0</v>
      </c>
      <c r="O88" s="50">
        <v>0</v>
      </c>
    </row>
    <row r="90" spans="2:15" x14ac:dyDescent="0.35">
      <c r="C90" s="3">
        <v>2006</v>
      </c>
      <c r="D90" s="3">
        <f>C90+1</f>
        <v>2007</v>
      </c>
      <c r="E90" s="3">
        <f t="shared" ref="E90:L90" si="14">D90+1</f>
        <v>2008</v>
      </c>
      <c r="F90" s="3">
        <f t="shared" si="14"/>
        <v>2009</v>
      </c>
      <c r="G90" s="3">
        <f t="shared" si="14"/>
        <v>2010</v>
      </c>
      <c r="H90" s="3">
        <f t="shared" si="14"/>
        <v>2011</v>
      </c>
      <c r="I90" s="3">
        <f t="shared" si="14"/>
        <v>2012</v>
      </c>
      <c r="J90" s="3">
        <f t="shared" si="14"/>
        <v>2013</v>
      </c>
      <c r="K90" s="3">
        <f t="shared" si="14"/>
        <v>2014</v>
      </c>
      <c r="L90" s="3">
        <f t="shared" si="14"/>
        <v>2015</v>
      </c>
      <c r="M90" s="3">
        <v>2016</v>
      </c>
      <c r="N90" s="3">
        <v>2017</v>
      </c>
      <c r="O90" s="3">
        <v>2018</v>
      </c>
    </row>
    <row r="91" spans="2:15" x14ac:dyDescent="0.35">
      <c r="B91" s="4" t="s">
        <v>28</v>
      </c>
      <c r="C91" s="5">
        <v>475.84274193548384</v>
      </c>
      <c r="D91" s="5">
        <v>445.33437500000002</v>
      </c>
      <c r="E91" s="5">
        <v>366.35784313725492</v>
      </c>
      <c r="F91" s="5">
        <v>342.23305588585021</v>
      </c>
      <c r="G91" s="5">
        <v>350.1828073993471</v>
      </c>
      <c r="H91" s="5">
        <v>384.69988801791715</v>
      </c>
      <c r="I91" s="5">
        <v>403.01761374187555</v>
      </c>
      <c r="J91" s="5">
        <v>445.88027272727271</v>
      </c>
      <c r="K91" s="5">
        <v>476.58968997361478</v>
      </c>
      <c r="L91" s="5">
        <v>518.42224953902894</v>
      </c>
      <c r="M91" s="5">
        <v>540.64826776277152</v>
      </c>
      <c r="N91" s="5">
        <v>574.07401032702239</v>
      </c>
      <c r="O91" s="5">
        <v>618.3116147308782</v>
      </c>
    </row>
    <row r="92" spans="2:15" outlineLevel="1" x14ac:dyDescent="0.35">
      <c r="B92" s="13" t="s">
        <v>29</v>
      </c>
      <c r="C92" s="17">
        <v>609.09433962264154</v>
      </c>
      <c r="D92" s="17">
        <v>627.20441988950279</v>
      </c>
      <c r="E92" s="17">
        <v>685.05714285714282</v>
      </c>
      <c r="F92" s="17">
        <v>676.82692307692298</v>
      </c>
      <c r="G92" s="17">
        <v>687.01736111111109</v>
      </c>
      <c r="H92" s="17">
        <v>697.3848684210526</v>
      </c>
      <c r="I92" s="17">
        <v>733.49418604651157</v>
      </c>
      <c r="J92" s="17">
        <v>835.01813471502578</v>
      </c>
      <c r="K92" s="17">
        <v>916.95999999999981</v>
      </c>
      <c r="L92" s="17">
        <v>1027.4298440979958</v>
      </c>
      <c r="M92" s="17">
        <v>1104.2754880694142</v>
      </c>
      <c r="N92" s="91">
        <v>1201.4401709401709</v>
      </c>
      <c r="O92" s="91">
        <v>1329.1012931034484</v>
      </c>
    </row>
    <row r="93" spans="2:15" outlineLevel="1" x14ac:dyDescent="0.35">
      <c r="B93" s="15" t="s">
        <v>30</v>
      </c>
      <c r="C93" s="17">
        <v>239.9655172413793</v>
      </c>
      <c r="D93" s="17">
        <v>217.4453125</v>
      </c>
      <c r="E93" s="17">
        <v>222.71345029239765</v>
      </c>
      <c r="F93" s="17">
        <v>218.65065502183407</v>
      </c>
      <c r="G93" s="17">
        <v>223.97188755020082</v>
      </c>
      <c r="H93" s="17">
        <v>227.84291187739464</v>
      </c>
      <c r="I93" s="17">
        <v>243.92532203389831</v>
      </c>
      <c r="J93" s="17">
        <v>268.86338278931754</v>
      </c>
      <c r="K93" s="17">
        <v>287.90975409836062</v>
      </c>
      <c r="L93" s="17">
        <v>307.78494623655916</v>
      </c>
      <c r="M93" s="17">
        <v>317.74142480211083</v>
      </c>
      <c r="N93" s="91">
        <v>333.97112860892389</v>
      </c>
      <c r="O93" s="91">
        <v>359.26005361930294</v>
      </c>
    </row>
    <row r="94" spans="2:15" outlineLevel="1" x14ac:dyDescent="0.35">
      <c r="B94" s="12" t="s">
        <v>31</v>
      </c>
      <c r="C94" s="47" t="s">
        <v>206</v>
      </c>
      <c r="D94" s="48" t="s">
        <v>206</v>
      </c>
      <c r="E94" s="48">
        <v>216.99367088607596</v>
      </c>
      <c r="F94" s="17">
        <v>216.5572139303483</v>
      </c>
      <c r="G94" s="17">
        <v>223.35648148148152</v>
      </c>
      <c r="H94" s="17">
        <v>229.86036036036037</v>
      </c>
      <c r="I94" s="17">
        <v>246.67953667953668</v>
      </c>
      <c r="J94" s="17">
        <v>274.77397260273972</v>
      </c>
      <c r="K94" s="17">
        <v>291.02597402597405</v>
      </c>
      <c r="L94" s="17">
        <v>312.65203761755481</v>
      </c>
      <c r="M94" s="17">
        <v>320.22121212121209</v>
      </c>
      <c r="N94" s="91">
        <v>332.27927927927925</v>
      </c>
      <c r="O94" s="91">
        <v>350.1144578313253</v>
      </c>
    </row>
    <row r="95" spans="2:15" outlineLevel="1" x14ac:dyDescent="0.35">
      <c r="B95" s="12" t="s">
        <v>32</v>
      </c>
      <c r="C95" s="47" t="s">
        <v>206</v>
      </c>
      <c r="D95" s="48" t="s">
        <v>206</v>
      </c>
      <c r="E95" s="48">
        <v>198.72222222222223</v>
      </c>
      <c r="F95" s="17">
        <v>177.90566037735849</v>
      </c>
      <c r="G95" s="17">
        <v>180.46428571428572</v>
      </c>
      <c r="H95" s="17">
        <v>185.67741935483872</v>
      </c>
      <c r="I95" s="17">
        <v>241.67080745341616</v>
      </c>
      <c r="J95" s="17">
        <v>301.19634703196346</v>
      </c>
      <c r="K95" s="17">
        <v>323.4296875</v>
      </c>
      <c r="L95" s="17">
        <v>337.40714285714284</v>
      </c>
      <c r="M95" s="17">
        <v>341.82068965517243</v>
      </c>
      <c r="N95" s="91">
        <v>352.98299319727892</v>
      </c>
      <c r="O95" s="91">
        <v>369.54054054054052</v>
      </c>
    </row>
    <row r="96" spans="2:15" outlineLevel="1" x14ac:dyDescent="0.35">
      <c r="B96" s="12" t="s">
        <v>33</v>
      </c>
      <c r="C96" s="47" t="s">
        <v>206</v>
      </c>
      <c r="D96" s="48" t="s">
        <v>206</v>
      </c>
      <c r="E96" s="48" t="s">
        <v>206</v>
      </c>
      <c r="F96" s="48" t="s">
        <v>206</v>
      </c>
      <c r="G96" s="48" t="s">
        <v>206</v>
      </c>
      <c r="H96" s="48" t="s">
        <v>206</v>
      </c>
      <c r="I96" s="48" t="s">
        <v>206</v>
      </c>
      <c r="J96" s="17">
        <v>324.96774193548396</v>
      </c>
      <c r="K96" s="17">
        <v>338.41085271317831</v>
      </c>
      <c r="L96" s="17">
        <v>351.14705882352945</v>
      </c>
      <c r="M96" s="17">
        <v>352.4747474747474</v>
      </c>
      <c r="N96" s="91">
        <v>363.14163090128761</v>
      </c>
      <c r="O96" s="91">
        <v>378.79411764705884</v>
      </c>
    </row>
    <row r="97" spans="2:15" outlineLevel="1" x14ac:dyDescent="0.35">
      <c r="B97" s="12" t="s">
        <v>251</v>
      </c>
      <c r="C97" s="47" t="s">
        <v>206</v>
      </c>
      <c r="D97" s="48" t="s">
        <v>206</v>
      </c>
      <c r="E97" s="48" t="s">
        <v>206</v>
      </c>
      <c r="F97" s="48" t="s">
        <v>206</v>
      </c>
      <c r="G97" s="48" t="s">
        <v>206</v>
      </c>
      <c r="H97" s="48" t="s">
        <v>206</v>
      </c>
      <c r="I97" s="48" t="s">
        <v>206</v>
      </c>
      <c r="J97" s="48" t="s">
        <v>206</v>
      </c>
      <c r="K97" s="48" t="s">
        <v>206</v>
      </c>
      <c r="L97" s="48" t="s">
        <v>206</v>
      </c>
      <c r="M97" s="48" t="s">
        <v>206</v>
      </c>
      <c r="N97" s="51" t="s">
        <v>206</v>
      </c>
      <c r="O97" s="51" t="s">
        <v>206</v>
      </c>
    </row>
    <row r="98" spans="2:15" outlineLevel="1" x14ac:dyDescent="0.35">
      <c r="B98" s="12" t="s">
        <v>34</v>
      </c>
      <c r="C98" s="47" t="s">
        <v>206</v>
      </c>
      <c r="D98" s="48" t="s">
        <v>206</v>
      </c>
      <c r="E98" s="48" t="s">
        <v>206</v>
      </c>
      <c r="F98" s="17">
        <v>309</v>
      </c>
      <c r="G98" s="17">
        <v>304.55555555555554</v>
      </c>
      <c r="H98" s="17">
        <v>289.84615384615387</v>
      </c>
      <c r="I98" s="17">
        <v>387.27777777777777</v>
      </c>
      <c r="J98" s="17">
        <v>387.25</v>
      </c>
      <c r="K98" s="17">
        <v>354.31250000000006</v>
      </c>
      <c r="L98" s="17">
        <v>371.7837837837838</v>
      </c>
      <c r="M98" s="17">
        <v>349.08333333333331</v>
      </c>
      <c r="N98" s="91">
        <v>354.58823529411762</v>
      </c>
      <c r="O98" s="91">
        <v>427.10714285714283</v>
      </c>
    </row>
    <row r="99" spans="2:15" outlineLevel="1" x14ac:dyDescent="0.35">
      <c r="B99" s="12" t="s">
        <v>243</v>
      </c>
      <c r="C99" s="12">
        <v>143</v>
      </c>
      <c r="D99" s="17">
        <v>104.54545454545455</v>
      </c>
      <c r="E99" s="17">
        <v>80.054545454545448</v>
      </c>
      <c r="F99" s="17">
        <v>73.098901098901095</v>
      </c>
      <c r="G99" s="17">
        <v>70.257425742574256</v>
      </c>
      <c r="H99" s="48" t="s">
        <v>206</v>
      </c>
      <c r="I99" s="48" t="s">
        <v>206</v>
      </c>
      <c r="J99" s="48" t="s">
        <v>206</v>
      </c>
      <c r="K99" s="48" t="s">
        <v>206</v>
      </c>
      <c r="L99" s="48" t="s">
        <v>206</v>
      </c>
      <c r="M99" s="48" t="s">
        <v>206</v>
      </c>
      <c r="N99" s="51" t="s">
        <v>206</v>
      </c>
      <c r="O99" s="51" t="s">
        <v>206</v>
      </c>
    </row>
    <row r="100" spans="2:15" x14ac:dyDescent="0.35">
      <c r="N100" s="30"/>
    </row>
    <row r="101" spans="2:15" x14ac:dyDescent="0.35">
      <c r="C101" s="3">
        <v>2006</v>
      </c>
      <c r="D101" s="3">
        <f>C101+1</f>
        <v>2007</v>
      </c>
      <c r="E101" s="3">
        <f t="shared" ref="E101:L101" si="15">D101+1</f>
        <v>2008</v>
      </c>
      <c r="F101" s="3">
        <f t="shared" si="15"/>
        <v>2009</v>
      </c>
      <c r="G101" s="3">
        <f t="shared" si="15"/>
        <v>2010</v>
      </c>
      <c r="H101" s="3">
        <f t="shared" si="15"/>
        <v>2011</v>
      </c>
      <c r="I101" s="3">
        <f t="shared" si="15"/>
        <v>2012</v>
      </c>
      <c r="J101" s="3">
        <f t="shared" si="15"/>
        <v>2013</v>
      </c>
      <c r="K101" s="3">
        <f t="shared" si="15"/>
        <v>2014</v>
      </c>
      <c r="L101" s="3">
        <f t="shared" si="15"/>
        <v>2015</v>
      </c>
      <c r="M101" s="3">
        <v>2016</v>
      </c>
      <c r="N101" s="3">
        <v>2017</v>
      </c>
      <c r="O101" s="3">
        <v>2018</v>
      </c>
    </row>
    <row r="102" spans="2:15" x14ac:dyDescent="0.35">
      <c r="B102" s="4" t="s">
        <v>211</v>
      </c>
      <c r="C102" s="49">
        <v>1.2673104080623165E-2</v>
      </c>
      <c r="D102" s="49">
        <v>-6.4114389580455677E-2</v>
      </c>
      <c r="E102" s="49">
        <v>-0.17734209685193314</v>
      </c>
      <c r="F102" s="49">
        <v>-6.5850336503827545E-2</v>
      </c>
      <c r="G102" s="49">
        <v>2.3229058025734606E-2</v>
      </c>
      <c r="H102" s="49">
        <v>9.856874720638964E-2</v>
      </c>
      <c r="I102" s="49">
        <v>4.7615625308176091E-2</v>
      </c>
      <c r="J102" s="49">
        <v>0.10635430691833192</v>
      </c>
      <c r="K102" s="49">
        <v>6.8873684539808799E-2</v>
      </c>
      <c r="L102" s="49">
        <v>8.7774789185494306E-2</v>
      </c>
      <c r="M102" s="49">
        <v>4.2872423480098565E-2</v>
      </c>
      <c r="N102" s="49">
        <v>6.1825302247925817E-2</v>
      </c>
      <c r="O102" s="49">
        <v>7.7059061389411765E-2</v>
      </c>
    </row>
    <row r="103" spans="2:15" outlineLevel="1" x14ac:dyDescent="0.35">
      <c r="B103" s="13" t="s">
        <v>29</v>
      </c>
      <c r="C103" s="50">
        <v>2.9823247863654867E-2</v>
      </c>
      <c r="D103" s="50">
        <v>2.9732800140748639E-2</v>
      </c>
      <c r="E103" s="50">
        <v>9.2239023088887429E-2</v>
      </c>
      <c r="F103" s="50">
        <v>-1.2013917183454792E-2</v>
      </c>
      <c r="G103" s="50">
        <v>1.5056194850910032E-2</v>
      </c>
      <c r="H103" s="50">
        <v>1.5090604541891262E-2</v>
      </c>
      <c r="I103" s="50">
        <v>5.1778177675712911E-2</v>
      </c>
      <c r="J103" s="50">
        <v>0.13841138839248623</v>
      </c>
      <c r="K103" s="50">
        <v>9.8131839152139078E-2</v>
      </c>
      <c r="L103" s="50">
        <v>0.1204740055160487</v>
      </c>
      <c r="M103" s="50">
        <v>7.4794054711232461E-2</v>
      </c>
      <c r="N103" s="50">
        <v>8.7989531525894948E-2</v>
      </c>
      <c r="O103" s="50">
        <v>0.10625674523882278</v>
      </c>
    </row>
    <row r="104" spans="2:15" outlineLevel="1" x14ac:dyDescent="0.35">
      <c r="B104" s="15" t="s">
        <v>30</v>
      </c>
      <c r="C104" s="50">
        <v>-5.2359228416113401E-3</v>
      </c>
      <c r="D104" s="50">
        <v>-9.3847670283086604E-2</v>
      </c>
      <c r="E104" s="50">
        <v>2.422741484665325E-2</v>
      </c>
      <c r="F104" s="50">
        <v>-1.8242253735594294E-2</v>
      </c>
      <c r="G104" s="50">
        <v>2.4336686884543601E-2</v>
      </c>
      <c r="H104" s="50">
        <v>1.7283527720978631E-2</v>
      </c>
      <c r="I104" s="50">
        <v>7.0585518873450104E-2</v>
      </c>
      <c r="J104" s="50">
        <v>0.10223645723814423</v>
      </c>
      <c r="K104" s="50">
        <v>7.0840332035723597E-2</v>
      </c>
      <c r="L104" s="50">
        <v>6.9032715478644091E-2</v>
      </c>
      <c r="M104" s="50">
        <v>3.234881590959704E-2</v>
      </c>
      <c r="N104" s="50">
        <v>5.1078337729872469E-2</v>
      </c>
      <c r="O104" s="50">
        <v>7.5721889840340229E-2</v>
      </c>
    </row>
    <row r="105" spans="2:15" outlineLevel="1" x14ac:dyDescent="0.35">
      <c r="B105" s="12" t="s">
        <v>31</v>
      </c>
      <c r="C105" s="51" t="s">
        <v>206</v>
      </c>
      <c r="D105" s="51" t="s">
        <v>206</v>
      </c>
      <c r="E105" s="51" t="s">
        <v>206</v>
      </c>
      <c r="F105" s="50">
        <v>-2.0113810414166267E-3</v>
      </c>
      <c r="G105" s="50">
        <v>3.1397095611509274E-2</v>
      </c>
      <c r="H105" s="50">
        <v>2.9118827605717268E-2</v>
      </c>
      <c r="I105" s="50">
        <v>7.3171277956792125E-2</v>
      </c>
      <c r="J105" s="50">
        <v>0.11389041953528856</v>
      </c>
      <c r="K105" s="50">
        <v>5.9146800802458044E-2</v>
      </c>
      <c r="L105" s="50">
        <v>7.430973700529786E-2</v>
      </c>
      <c r="M105" s="50">
        <v>2.4209579957755301E-2</v>
      </c>
      <c r="N105" s="50">
        <v>3.7655429127233742E-2</v>
      </c>
      <c r="O105" s="50">
        <v>5.3675265549903983E-2</v>
      </c>
    </row>
    <row r="106" spans="2:15" outlineLevel="1" x14ac:dyDescent="0.35">
      <c r="B106" s="12" t="s">
        <v>32</v>
      </c>
      <c r="C106" s="51" t="s">
        <v>206</v>
      </c>
      <c r="D106" s="51" t="s">
        <v>206</v>
      </c>
      <c r="E106" s="51" t="s">
        <v>206</v>
      </c>
      <c r="F106" s="50">
        <v>-0.10475205848687374</v>
      </c>
      <c r="G106" s="50">
        <v>1.4381922033847028E-2</v>
      </c>
      <c r="H106" s="50">
        <v>2.8887342556003226E-2</v>
      </c>
      <c r="I106" s="50">
        <v>0.30156272256009387</v>
      </c>
      <c r="J106" s="50">
        <v>0.2463083572475806</v>
      </c>
      <c r="K106" s="50">
        <v>7.3816766661108035E-2</v>
      </c>
      <c r="L106" s="50">
        <v>4.3216364784518513E-2</v>
      </c>
      <c r="M106" s="50">
        <v>1.3080774641152981E-2</v>
      </c>
      <c r="N106" s="50">
        <v>3.2655435671161248E-2</v>
      </c>
      <c r="O106" s="50">
        <v>4.6907493172079651E-2</v>
      </c>
    </row>
    <row r="107" spans="2:15" outlineLevel="1" x14ac:dyDescent="0.35">
      <c r="B107" s="12" t="s">
        <v>33</v>
      </c>
      <c r="C107" s="51" t="s">
        <v>206</v>
      </c>
      <c r="D107" s="51" t="s">
        <v>206</v>
      </c>
      <c r="E107" s="51" t="s">
        <v>206</v>
      </c>
      <c r="F107" s="51" t="s">
        <v>206</v>
      </c>
      <c r="G107" s="51" t="s">
        <v>206</v>
      </c>
      <c r="H107" s="51" t="s">
        <v>206</v>
      </c>
      <c r="I107" s="51" t="s">
        <v>206</v>
      </c>
      <c r="J107" s="51" t="s">
        <v>206</v>
      </c>
      <c r="K107" s="50">
        <v>4.136752373521202E-2</v>
      </c>
      <c r="L107" s="50">
        <v>3.7635335889022903E-2</v>
      </c>
      <c r="M107" s="50">
        <v>3.7810046185953183E-3</v>
      </c>
      <c r="N107" s="50">
        <v>3.0262830182762102E-2</v>
      </c>
      <c r="O107" s="50">
        <v>4.3102980803723989E-2</v>
      </c>
    </row>
    <row r="108" spans="2:15" outlineLevel="1" x14ac:dyDescent="0.35">
      <c r="B108" s="12" t="s">
        <v>251</v>
      </c>
      <c r="C108" s="156" t="s">
        <v>206</v>
      </c>
      <c r="D108" s="51" t="s">
        <v>206</v>
      </c>
      <c r="E108" s="51" t="s">
        <v>206</v>
      </c>
      <c r="F108" s="51" t="s">
        <v>206</v>
      </c>
      <c r="G108" s="51" t="s">
        <v>206</v>
      </c>
      <c r="H108" s="51" t="s">
        <v>206</v>
      </c>
      <c r="I108" s="51" t="s">
        <v>206</v>
      </c>
      <c r="J108" s="51" t="s">
        <v>206</v>
      </c>
      <c r="K108" s="51" t="s">
        <v>206</v>
      </c>
      <c r="L108" s="51" t="s">
        <v>206</v>
      </c>
      <c r="M108" s="51" t="s">
        <v>206</v>
      </c>
      <c r="N108" s="51" t="s">
        <v>206</v>
      </c>
      <c r="O108" s="51" t="s">
        <v>206</v>
      </c>
    </row>
    <row r="109" spans="2:15" outlineLevel="1" x14ac:dyDescent="0.35">
      <c r="B109" s="12" t="s">
        <v>34</v>
      </c>
      <c r="C109" s="51" t="s">
        <v>206</v>
      </c>
      <c r="D109" s="51" t="s">
        <v>206</v>
      </c>
      <c r="E109" s="51" t="s">
        <v>206</v>
      </c>
      <c r="F109" s="51" t="s">
        <v>206</v>
      </c>
      <c r="G109" s="50">
        <v>-1.438331535418913E-2</v>
      </c>
      <c r="H109" s="50">
        <v>-4.8297926079757469E-2</v>
      </c>
      <c r="I109" s="50">
        <v>0.33614944562396776</v>
      </c>
      <c r="J109" s="50">
        <v>-7.1725720843462959E-5</v>
      </c>
      <c r="K109" s="50">
        <v>-8.505487411233037E-2</v>
      </c>
      <c r="L109" s="50">
        <v>4.9310379350950839E-2</v>
      </c>
      <c r="M109" s="50">
        <v>-6.1058204904526625E-2</v>
      </c>
      <c r="N109" s="50">
        <v>1.5769592630558993E-2</v>
      </c>
      <c r="O109" s="50">
        <v>0.20451583088444414</v>
      </c>
    </row>
    <row r="110" spans="2:15" outlineLevel="1" x14ac:dyDescent="0.35">
      <c r="B110" s="12" t="s">
        <v>243</v>
      </c>
      <c r="C110" s="50">
        <v>-0.23118279569892475</v>
      </c>
      <c r="D110" s="50">
        <v>-0.26891290527654166</v>
      </c>
      <c r="E110" s="50">
        <v>-0.23426086956521752</v>
      </c>
      <c r="F110" s="50">
        <v>-8.6886313777070012E-2</v>
      </c>
      <c r="G110" s="50">
        <v>-3.8871656257628118E-2</v>
      </c>
      <c r="H110" s="51" t="s">
        <v>206</v>
      </c>
      <c r="I110" s="51" t="s">
        <v>206</v>
      </c>
      <c r="J110" s="51" t="s">
        <v>206</v>
      </c>
      <c r="K110" s="51" t="s">
        <v>206</v>
      </c>
      <c r="L110" s="51" t="s">
        <v>206</v>
      </c>
      <c r="M110" s="51" t="s">
        <v>206</v>
      </c>
      <c r="N110" s="51" t="s">
        <v>206</v>
      </c>
      <c r="O110" s="51" t="s">
        <v>206</v>
      </c>
    </row>
    <row r="111" spans="2:15" x14ac:dyDescent="0.35">
      <c r="N111" s="30"/>
    </row>
  </sheetData>
  <hyperlinks>
    <hyperlink ref="B1" location="'Table of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outlinePr summaryBelow="0" summaryRight="0"/>
  </sheetPr>
  <dimension ref="B1:O44"/>
  <sheetViews>
    <sheetView showGridLines="0" zoomScaleNormal="100" workbookViewId="0">
      <pane xSplit="2" ySplit="2" topLeftCell="C3" activePane="bottomRight" state="frozen"/>
      <selection activeCell="A55" sqref="A55"/>
      <selection pane="topRight" activeCell="A55" sqref="A55"/>
      <selection pane="bottomLeft" activeCell="A55" sqref="A55"/>
      <selection pane="bottomRight" activeCell="N14" sqref="N14"/>
    </sheetView>
  </sheetViews>
  <sheetFormatPr defaultColWidth="8.81640625" defaultRowHeight="14.5" x14ac:dyDescent="0.35"/>
  <cols>
    <col min="1" max="1" width="2.90625" style="12" customWidth="1"/>
    <col min="2" max="2" width="22.81640625" style="12" customWidth="1"/>
    <col min="3" max="16384" width="8.81640625" style="12"/>
  </cols>
  <sheetData>
    <row r="1" spans="2:15" x14ac:dyDescent="0.35">
      <c r="B1" s="34" t="s">
        <v>205</v>
      </c>
    </row>
    <row r="2" spans="2:15" x14ac:dyDescent="0.35">
      <c r="C2" s="19">
        <v>2006</v>
      </c>
      <c r="D2" s="19">
        <f>C2+1</f>
        <v>2007</v>
      </c>
      <c r="E2" s="19">
        <f t="shared" ref="E2:L2" si="0">D2+1</f>
        <v>2008</v>
      </c>
      <c r="F2" s="19">
        <f t="shared" si="0"/>
        <v>2009</v>
      </c>
      <c r="G2" s="19">
        <f t="shared" si="0"/>
        <v>2010</v>
      </c>
      <c r="H2" s="19">
        <f t="shared" si="0"/>
        <v>2011</v>
      </c>
      <c r="I2" s="19">
        <f t="shared" si="0"/>
        <v>2012</v>
      </c>
      <c r="J2" s="19">
        <f t="shared" si="0"/>
        <v>2013</v>
      </c>
      <c r="K2" s="77">
        <f t="shared" si="0"/>
        <v>2014</v>
      </c>
      <c r="L2" s="77">
        <f t="shared" si="0"/>
        <v>2015</v>
      </c>
      <c r="M2" s="19">
        <v>2016</v>
      </c>
      <c r="N2" s="19">
        <v>2017</v>
      </c>
      <c r="O2" s="19">
        <v>2018</v>
      </c>
    </row>
    <row r="3" spans="2:15" x14ac:dyDescent="0.35">
      <c r="B3" s="23" t="s">
        <v>244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68"/>
      <c r="N3" s="168"/>
      <c r="O3" s="168"/>
    </row>
    <row r="4" spans="2:15" x14ac:dyDescent="0.35">
      <c r="B4" s="14" t="s">
        <v>75</v>
      </c>
      <c r="C4" s="18">
        <v>815.13499999999999</v>
      </c>
      <c r="D4" s="18">
        <v>1274.3320000000001</v>
      </c>
      <c r="E4" s="18">
        <v>1622.999</v>
      </c>
      <c r="F4" s="18">
        <v>2003.095</v>
      </c>
      <c r="G4" s="18">
        <v>2079.3580000000002</v>
      </c>
      <c r="H4" s="18">
        <v>2492.5100000000002</v>
      </c>
      <c r="I4" s="18">
        <v>3223.7550000000001</v>
      </c>
      <c r="J4" s="18">
        <v>4116.3019999999997</v>
      </c>
      <c r="K4" s="18">
        <v>4769.2879999999996</v>
      </c>
      <c r="L4" s="18">
        <v>5130.3530000000001</v>
      </c>
      <c r="M4" s="169">
        <v>6019.0460000000003</v>
      </c>
      <c r="N4" s="169">
        <v>7029.4250000000002</v>
      </c>
      <c r="O4" s="169">
        <v>8046.7560000000003</v>
      </c>
    </row>
    <row r="5" spans="2:15" x14ac:dyDescent="0.35">
      <c r="B5" s="12" t="s">
        <v>76</v>
      </c>
      <c r="C5" s="16">
        <v>368.47800000000001</v>
      </c>
      <c r="D5" s="16">
        <v>521.36199999999997</v>
      </c>
      <c r="E5" s="16">
        <v>657.96900000000005</v>
      </c>
      <c r="F5" s="16">
        <v>945.22299999999996</v>
      </c>
      <c r="G5" s="16">
        <v>946.14400000000001</v>
      </c>
      <c r="H5" s="16">
        <v>1068.7739999999999</v>
      </c>
      <c r="I5" s="16">
        <v>1396.69</v>
      </c>
      <c r="J5" s="16">
        <v>1707.1510000000001</v>
      </c>
      <c r="K5" s="16">
        <v>1976.788</v>
      </c>
      <c r="L5" s="16">
        <v>2387.5239999999999</v>
      </c>
      <c r="M5" s="170">
        <v>3085.2359999999999</v>
      </c>
      <c r="N5" s="170">
        <v>3302.3119999999999</v>
      </c>
      <c r="O5" s="170">
        <v>3645.4969999999998</v>
      </c>
    </row>
    <row r="6" spans="2:15" x14ac:dyDescent="0.35">
      <c r="B6" s="12" t="s">
        <v>77</v>
      </c>
      <c r="C6" s="16">
        <v>446.65699999999998</v>
      </c>
      <c r="D6" s="16">
        <v>752.97000000000014</v>
      </c>
      <c r="E6" s="16">
        <v>965.03</v>
      </c>
      <c r="F6" s="16">
        <v>1057.8720000000001</v>
      </c>
      <c r="G6" s="16">
        <v>1133.2140000000002</v>
      </c>
      <c r="H6" s="16">
        <v>1423.7360000000003</v>
      </c>
      <c r="I6" s="16">
        <v>1827.0650000000001</v>
      </c>
      <c r="J6" s="16">
        <v>2409.1509999999998</v>
      </c>
      <c r="K6" s="16">
        <v>2792.5</v>
      </c>
      <c r="L6" s="16">
        <v>2742.8290000000002</v>
      </c>
      <c r="M6" s="170">
        <v>2933.81</v>
      </c>
      <c r="N6" s="170">
        <v>3727.1129999999998</v>
      </c>
      <c r="O6" s="170">
        <v>4401.259</v>
      </c>
    </row>
    <row r="7" spans="2:15" s="25" customFormat="1" x14ac:dyDescent="0.35">
      <c r="B7" s="25" t="s">
        <v>78</v>
      </c>
      <c r="C7" s="26">
        <f t="shared" ref="C7:I7" si="1">C6/C4</f>
        <v>0.54795463328160365</v>
      </c>
      <c r="D7" s="26">
        <f t="shared" si="1"/>
        <v>0.59087427766076661</v>
      </c>
      <c r="E7" s="26">
        <f t="shared" si="1"/>
        <v>0.59459679272753707</v>
      </c>
      <c r="F7" s="26">
        <f t="shared" si="1"/>
        <v>0.52811873625564443</v>
      </c>
      <c r="G7" s="26">
        <f t="shared" si="1"/>
        <v>0.54498263406301373</v>
      </c>
      <c r="H7" s="26">
        <f t="shared" si="1"/>
        <v>0.57120573237419314</v>
      </c>
      <c r="I7" s="26">
        <f t="shared" si="1"/>
        <v>0.56675057502818915</v>
      </c>
      <c r="J7" s="26">
        <f>J6/J4</f>
        <v>0.58527071142982223</v>
      </c>
      <c r="K7" s="26">
        <f>K6/K4</f>
        <v>0.58551716734237902</v>
      </c>
      <c r="L7" s="26">
        <f>L6/L4</f>
        <v>0.53462773419294929</v>
      </c>
      <c r="M7" s="26">
        <v>0.48742109629997843</v>
      </c>
      <c r="N7" s="26">
        <v>0.53021591381940913</v>
      </c>
      <c r="O7" s="26">
        <v>0.54696066340274263</v>
      </c>
    </row>
    <row r="8" spans="2:15" x14ac:dyDescent="0.35">
      <c r="B8" s="12" t="s">
        <v>79</v>
      </c>
      <c r="C8" s="16">
        <v>342.07400000000001</v>
      </c>
      <c r="D8" s="16">
        <v>497.61</v>
      </c>
      <c r="E8" s="16">
        <v>637.43700000000001</v>
      </c>
      <c r="F8" s="16">
        <v>772.64700000000005</v>
      </c>
      <c r="G8" s="16">
        <v>837.25800000000004</v>
      </c>
      <c r="H8" s="16">
        <v>967.91</v>
      </c>
      <c r="I8" s="16">
        <v>1228.471</v>
      </c>
      <c r="J8" s="16">
        <v>1604.796</v>
      </c>
      <c r="K8" s="16">
        <v>1942.9369999999999</v>
      </c>
      <c r="L8" s="16">
        <v>2012.42</v>
      </c>
      <c r="M8" s="91">
        <v>2405.0070000000001</v>
      </c>
      <c r="N8" s="91">
        <v>2751.848</v>
      </c>
      <c r="O8" s="170">
        <v>3023.6089999999999</v>
      </c>
    </row>
    <row r="9" spans="2:15" x14ac:dyDescent="0.35">
      <c r="B9" s="12" t="s">
        <v>80</v>
      </c>
      <c r="C9" s="16">
        <v>49.424999999999997</v>
      </c>
      <c r="D9" s="16">
        <v>69.867000000000004</v>
      </c>
      <c r="E9" s="16">
        <v>93.248000000000005</v>
      </c>
      <c r="F9" s="16">
        <v>89.896000000000001</v>
      </c>
      <c r="G9" s="16">
        <v>91.114000000000004</v>
      </c>
      <c r="H9" s="16">
        <v>102.34699999999999</v>
      </c>
      <c r="I9" s="16">
        <v>132.285</v>
      </c>
      <c r="J9" s="16">
        <v>154.40899999999999</v>
      </c>
      <c r="K9" s="16">
        <v>205.411</v>
      </c>
      <c r="L9" s="16">
        <v>179.24700000000001</v>
      </c>
      <c r="M9" s="91">
        <v>203.79900000000001</v>
      </c>
      <c r="N9" s="91">
        <v>348.09100000000001</v>
      </c>
      <c r="O9" s="170">
        <v>508.56400000000002</v>
      </c>
    </row>
    <row r="10" spans="2:15" x14ac:dyDescent="0.35">
      <c r="B10" s="12" t="s">
        <v>81</v>
      </c>
      <c r="C10" s="16">
        <v>55.157999999999973</v>
      </c>
      <c r="D10" s="16">
        <v>185.49300000000011</v>
      </c>
      <c r="E10" s="16">
        <v>234.34499999999997</v>
      </c>
      <c r="F10" s="16">
        <v>195.32900000000001</v>
      </c>
      <c r="G10" s="16">
        <v>204.84200000000013</v>
      </c>
      <c r="H10" s="16">
        <v>353.47900000000038</v>
      </c>
      <c r="I10" s="16">
        <v>466.30900000000008</v>
      </c>
      <c r="J10" s="16">
        <v>649.9459999999998</v>
      </c>
      <c r="K10" s="16">
        <v>644.15200000000004</v>
      </c>
      <c r="L10" s="16">
        <v>551.16200000000003</v>
      </c>
      <c r="M10" s="91">
        <v>325.00399999999991</v>
      </c>
      <c r="N10" s="91">
        <v>627.17399999999986</v>
      </c>
      <c r="O10" s="170">
        <v>869.08600000000001</v>
      </c>
    </row>
    <row r="11" spans="2:15" s="25" customFormat="1" x14ac:dyDescent="0.35">
      <c r="B11" s="25" t="s">
        <v>245</v>
      </c>
      <c r="C11" s="26">
        <f t="shared" ref="C11:I11" si="2">C10/C4</f>
        <v>6.766731891036451E-2</v>
      </c>
      <c r="D11" s="26">
        <f t="shared" si="2"/>
        <v>0.14556096841325503</v>
      </c>
      <c r="E11" s="26">
        <f t="shared" si="2"/>
        <v>0.14439010744923439</v>
      </c>
      <c r="F11" s="26">
        <f t="shared" si="2"/>
        <v>9.751359770754757E-2</v>
      </c>
      <c r="G11" s="26">
        <f t="shared" si="2"/>
        <v>9.8512136919183757E-2</v>
      </c>
      <c r="H11" s="26">
        <f t="shared" si="2"/>
        <v>0.14181648218061327</v>
      </c>
      <c r="I11" s="26">
        <f t="shared" si="2"/>
        <v>0.1446477787548992</v>
      </c>
      <c r="J11" s="26">
        <f>J10/J4</f>
        <v>0.15789560629905189</v>
      </c>
      <c r="K11" s="26">
        <f>K10/K4</f>
        <v>0.13506250828215871</v>
      </c>
      <c r="L11" s="26">
        <f>L10/L4</f>
        <v>0.10743159388837377</v>
      </c>
      <c r="M11" s="26">
        <v>5.399593224574125E-2</v>
      </c>
      <c r="N11" s="26">
        <v>8.9221237867962155E-2</v>
      </c>
      <c r="O11" s="26">
        <v>0.10800451759690488</v>
      </c>
    </row>
    <row r="12" spans="2:15" x14ac:dyDescent="0.35">
      <c r="B12" s="12" t="s">
        <v>83</v>
      </c>
      <c r="C12" s="27">
        <v>4.8140000000000001</v>
      </c>
      <c r="D12" s="27">
        <v>5.492</v>
      </c>
      <c r="E12" s="27">
        <v>8.6470000000000002</v>
      </c>
      <c r="F12" s="27">
        <v>28.184000000000001</v>
      </c>
      <c r="G12" s="27">
        <v>22.646000000000001</v>
      </c>
      <c r="H12" s="27">
        <v>20.59</v>
      </c>
      <c r="I12" s="27">
        <v>27.683</v>
      </c>
      <c r="J12" s="27">
        <v>33.796999999999997</v>
      </c>
      <c r="K12" s="27">
        <v>45.889000000000003</v>
      </c>
      <c r="L12" s="27">
        <v>24.231000000000002</v>
      </c>
      <c r="M12" s="91">
        <v>25.436</v>
      </c>
      <c r="N12" s="91">
        <v>28.623000000000001</v>
      </c>
      <c r="O12" s="170">
        <v>35.627000000000002</v>
      </c>
    </row>
    <row r="13" spans="2:15" x14ac:dyDescent="0.35">
      <c r="B13" s="12" t="s">
        <v>84</v>
      </c>
      <c r="C13" s="27">
        <v>10.555999999999999</v>
      </c>
      <c r="D13" s="27">
        <v>15.71</v>
      </c>
      <c r="E13" s="27">
        <v>28.218</v>
      </c>
      <c r="F13" s="27">
        <v>42.234999999999999</v>
      </c>
      <c r="G13" s="27">
        <v>28.472000000000001</v>
      </c>
      <c r="H13" s="27">
        <v>30.963000000000001</v>
      </c>
      <c r="I13" s="27">
        <v>39.575000000000003</v>
      </c>
      <c r="J13" s="27">
        <v>68.116</v>
      </c>
      <c r="K13" s="27">
        <v>80.938000000000002</v>
      </c>
      <c r="L13" s="27">
        <v>72.703999999999994</v>
      </c>
      <c r="M13" s="91">
        <v>124.01900000000001</v>
      </c>
      <c r="N13" s="91">
        <v>77.363</v>
      </c>
      <c r="O13" s="170">
        <v>148.15299999999999</v>
      </c>
    </row>
    <row r="14" spans="2:15" s="14" customFormat="1" x14ac:dyDescent="0.35">
      <c r="B14" s="14" t="s">
        <v>85</v>
      </c>
      <c r="C14" s="18">
        <v>49.415999999999976</v>
      </c>
      <c r="D14" s="18">
        <v>175.27500000000009</v>
      </c>
      <c r="E14" s="18">
        <v>214.77399999999997</v>
      </c>
      <c r="F14" s="18">
        <v>181.27800000000002</v>
      </c>
      <c r="G14" s="18">
        <v>199.0160000000001</v>
      </c>
      <c r="H14" s="18">
        <v>343.10600000000034</v>
      </c>
      <c r="I14" s="18">
        <v>454.41700000000009</v>
      </c>
      <c r="J14" s="18">
        <v>615.62699999999984</v>
      </c>
      <c r="K14" s="18">
        <v>609.10300000000007</v>
      </c>
      <c r="L14" s="18">
        <v>502.68900000000002</v>
      </c>
      <c r="M14" s="169">
        <v>226.42099999999988</v>
      </c>
      <c r="N14" s="169">
        <v>578.43399999999997</v>
      </c>
      <c r="O14" s="169">
        <v>756.56</v>
      </c>
    </row>
    <row r="15" spans="2:15" s="25" customFormat="1" x14ac:dyDescent="0.35">
      <c r="B15" s="25" t="s">
        <v>86</v>
      </c>
      <c r="C15" s="26">
        <f t="shared" ref="C15:I15" si="3">C14/C4</f>
        <v>6.0623086973323408E-2</v>
      </c>
      <c r="D15" s="26">
        <f t="shared" si="3"/>
        <v>0.13754264979612854</v>
      </c>
      <c r="E15" s="26">
        <f t="shared" si="3"/>
        <v>0.1323315664396589</v>
      </c>
      <c r="F15" s="26">
        <f t="shared" si="3"/>
        <v>9.0498952870433011E-2</v>
      </c>
      <c r="G15" s="26">
        <f t="shared" si="3"/>
        <v>9.5710310586248293E-2</v>
      </c>
      <c r="H15" s="26">
        <f t="shared" si="3"/>
        <v>0.13765481382221148</v>
      </c>
      <c r="I15" s="26">
        <f t="shared" si="3"/>
        <v>0.1409589128206083</v>
      </c>
      <c r="J15" s="26">
        <f>J14/J4</f>
        <v>0.14955826856241353</v>
      </c>
      <c r="K15" s="26">
        <f>K14/K4</f>
        <v>0.12771361259793917</v>
      </c>
      <c r="L15" s="26">
        <f>L14/L4</f>
        <v>9.7983316157777056E-2</v>
      </c>
      <c r="M15" s="26">
        <v>3.7617423093294161E-2</v>
      </c>
      <c r="N15" s="26">
        <v>8.2287527073693786E-2</v>
      </c>
      <c r="O15" s="26">
        <v>9.4020497204090683E-2</v>
      </c>
    </row>
    <row r="16" spans="2:15" x14ac:dyDescent="0.35">
      <c r="B16" s="12" t="s">
        <v>87</v>
      </c>
      <c r="C16" s="16">
        <v>6.5060000000000002</v>
      </c>
      <c r="D16" s="16">
        <v>1.532</v>
      </c>
      <c r="E16" s="16">
        <v>18.376000000000001</v>
      </c>
      <c r="F16" s="16">
        <v>2.976</v>
      </c>
      <c r="G16" s="16">
        <v>10.69</v>
      </c>
      <c r="H16" s="16">
        <v>13.541</v>
      </c>
      <c r="I16" s="16">
        <v>2.214</v>
      </c>
      <c r="J16" s="16">
        <v>2.3479999999999999</v>
      </c>
      <c r="K16" s="16">
        <v>3.0019999999999998</v>
      </c>
      <c r="L16" s="16">
        <v>1.9810000000000001</v>
      </c>
      <c r="M16" s="91">
        <v>1.3069999999999999</v>
      </c>
      <c r="N16" s="91">
        <v>4.7539999999999996</v>
      </c>
      <c r="O16" s="170">
        <v>8.42</v>
      </c>
    </row>
    <row r="17" spans="2:15" x14ac:dyDescent="0.35">
      <c r="B17" s="12" t="s">
        <v>88</v>
      </c>
      <c r="C17" s="16">
        <v>7.617</v>
      </c>
      <c r="D17" s="16">
        <v>10.975</v>
      </c>
      <c r="E17" s="16">
        <v>19.925000000000001</v>
      </c>
      <c r="F17" s="16">
        <v>45.003</v>
      </c>
      <c r="G17" s="16">
        <v>28.888000000000002</v>
      </c>
      <c r="H17" s="16">
        <v>25.623999999999999</v>
      </c>
      <c r="I17" s="16">
        <v>32.494999999999997</v>
      </c>
      <c r="J17" s="16">
        <v>94.103999999999999</v>
      </c>
      <c r="K17" s="16">
        <v>152.21</v>
      </c>
      <c r="L17" s="16">
        <v>90.302000000000007</v>
      </c>
      <c r="M17" s="91">
        <v>33.65</v>
      </c>
      <c r="N17" s="91">
        <v>19.516999999999999</v>
      </c>
      <c r="O17" s="170">
        <v>41.3</v>
      </c>
    </row>
    <row r="18" spans="2:15" x14ac:dyDescent="0.35">
      <c r="B18" s="12" t="s">
        <v>89</v>
      </c>
      <c r="C18" s="16">
        <v>48.304999999999978</v>
      </c>
      <c r="D18" s="16">
        <v>165.83200000000011</v>
      </c>
      <c r="E18" s="16">
        <v>213.22499999999997</v>
      </c>
      <c r="F18" s="16">
        <v>139.25100000000003</v>
      </c>
      <c r="G18" s="16">
        <v>180.8180000000001</v>
      </c>
      <c r="H18" s="16">
        <v>331.02300000000031</v>
      </c>
      <c r="I18" s="16">
        <v>424.13600000000008</v>
      </c>
      <c r="J18" s="16">
        <v>523.87099999999975</v>
      </c>
      <c r="K18" s="16">
        <v>459.89499999999998</v>
      </c>
      <c r="L18" s="16">
        <v>414.36799999999999</v>
      </c>
      <c r="M18" s="91">
        <v>194.07799999999986</v>
      </c>
      <c r="N18" s="91">
        <v>563.67100000000005</v>
      </c>
      <c r="O18" s="170">
        <v>723.68</v>
      </c>
    </row>
    <row r="19" spans="2:15" x14ac:dyDescent="0.35">
      <c r="B19" s="12" t="s">
        <v>90</v>
      </c>
      <c r="C19" s="16">
        <v>8.9819999999999993</v>
      </c>
      <c r="D19" s="16">
        <v>31.082999999999998</v>
      </c>
      <c r="E19" s="16">
        <v>45.718000000000004</v>
      </c>
      <c r="F19" s="16">
        <v>34.53</v>
      </c>
      <c r="G19" s="16">
        <v>43.405999999999999</v>
      </c>
      <c r="H19" s="16">
        <v>61.877000000000002</v>
      </c>
      <c r="I19" s="16">
        <v>70.159000000000006</v>
      </c>
      <c r="J19" s="16">
        <v>91.012</v>
      </c>
      <c r="K19" s="16">
        <v>-21.965</v>
      </c>
      <c r="L19" s="16">
        <v>63.048000000000002</v>
      </c>
      <c r="M19" s="91">
        <v>19.303000000000001</v>
      </c>
      <c r="N19" s="91">
        <v>122.89700000000001</v>
      </c>
      <c r="O19" s="170">
        <v>218.50399999999999</v>
      </c>
    </row>
    <row r="20" spans="2:15" x14ac:dyDescent="0.35">
      <c r="B20" s="12" t="s">
        <v>91</v>
      </c>
      <c r="C20" s="27">
        <v>0</v>
      </c>
      <c r="D20" s="27">
        <v>0</v>
      </c>
      <c r="E20" s="27">
        <v>3.3000000000000002E-2</v>
      </c>
      <c r="F20" s="27">
        <v>8.6999999999999994E-2</v>
      </c>
      <c r="G20" s="27">
        <v>0</v>
      </c>
      <c r="H20" s="27">
        <v>0.42099999999999999</v>
      </c>
      <c r="I20" s="27">
        <v>1.548</v>
      </c>
      <c r="J20" s="27">
        <v>1.895</v>
      </c>
      <c r="K20" s="27">
        <v>2.3140000000000001</v>
      </c>
      <c r="L20" s="27">
        <v>0</v>
      </c>
      <c r="M20" s="91">
        <v>0</v>
      </c>
      <c r="N20" s="91">
        <v>-7.6999999999999999E-2</v>
      </c>
      <c r="O20" s="170">
        <v>0</v>
      </c>
    </row>
    <row r="21" spans="2:15" x14ac:dyDescent="0.35">
      <c r="B21" s="14" t="s">
        <v>92</v>
      </c>
      <c r="C21" s="18">
        <v>39.322999999999979</v>
      </c>
      <c r="D21" s="18">
        <v>134.74900000000011</v>
      </c>
      <c r="E21" s="18">
        <v>167.47399999999996</v>
      </c>
      <c r="F21" s="18">
        <v>104.63400000000003</v>
      </c>
      <c r="G21" s="18">
        <v>137.41200000000009</v>
      </c>
      <c r="H21" s="18">
        <v>268.72500000000031</v>
      </c>
      <c r="I21" s="18">
        <v>352.42900000000009</v>
      </c>
      <c r="J21" s="18">
        <v>430.96399999999977</v>
      </c>
      <c r="K21" s="18">
        <v>479.54599999999994</v>
      </c>
      <c r="L21" s="18">
        <v>351.32</v>
      </c>
      <c r="M21" s="169">
        <v>174.77499999999986</v>
      </c>
      <c r="N21" s="169">
        <v>440.851</v>
      </c>
      <c r="O21" s="169">
        <v>505.17599999999999</v>
      </c>
    </row>
    <row r="22" spans="2:15" s="25" customFormat="1" x14ac:dyDescent="0.35">
      <c r="B22" s="25" t="s">
        <v>93</v>
      </c>
      <c r="C22" s="26">
        <f t="shared" ref="C22:I22" si="4">C21/C4</f>
        <v>4.8241088899384742E-2</v>
      </c>
      <c r="D22" s="26">
        <f t="shared" si="4"/>
        <v>0.10574089012910301</v>
      </c>
      <c r="E22" s="26">
        <f t="shared" si="4"/>
        <v>0.10318798717682511</v>
      </c>
      <c r="F22" s="26">
        <f t="shared" si="4"/>
        <v>5.2236164535381512E-2</v>
      </c>
      <c r="G22" s="26">
        <f t="shared" si="4"/>
        <v>6.6083858575579621E-2</v>
      </c>
      <c r="H22" s="26">
        <f t="shared" si="4"/>
        <v>0.10781300777128287</v>
      </c>
      <c r="I22" s="26">
        <f t="shared" si="4"/>
        <v>0.10932251365255737</v>
      </c>
      <c r="J22" s="26">
        <f>J21/J4</f>
        <v>0.10469688569983442</v>
      </c>
      <c r="K22" s="26">
        <f>K21/K4</f>
        <v>0.1005487611568016</v>
      </c>
      <c r="L22" s="26">
        <f>L21/L4</f>
        <v>6.847871871584664E-2</v>
      </c>
      <c r="M22" s="26">
        <v>2.9036993570077361E-2</v>
      </c>
      <c r="N22" s="26">
        <v>6.271508693812082E-2</v>
      </c>
      <c r="O22" s="26">
        <v>6.278008181185063E-2</v>
      </c>
    </row>
    <row r="25" spans="2:15" x14ac:dyDescent="0.35">
      <c r="B25" s="23" t="s">
        <v>94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x14ac:dyDescent="0.35">
      <c r="B26" s="12" t="s">
        <v>75</v>
      </c>
      <c r="C26" s="28">
        <v>0.18850158416332419</v>
      </c>
      <c r="D26" s="28">
        <f t="shared" ref="D26:L28" si="5">D4/C4-1</f>
        <v>0.56333858808663617</v>
      </c>
      <c r="E26" s="28">
        <f t="shared" si="5"/>
        <v>0.27360766268131065</v>
      </c>
      <c r="F26" s="28">
        <f t="shared" si="5"/>
        <v>0.23419361318152387</v>
      </c>
      <c r="G26" s="28">
        <f t="shared" si="5"/>
        <v>3.8072582678305489E-2</v>
      </c>
      <c r="H26" s="28">
        <f t="shared" si="5"/>
        <v>0.19869209631049589</v>
      </c>
      <c r="I26" s="28">
        <f t="shared" si="5"/>
        <v>0.29337695736426328</v>
      </c>
      <c r="J26" s="28">
        <f t="shared" si="5"/>
        <v>0.27686564270547831</v>
      </c>
      <c r="K26" s="28">
        <f t="shared" si="5"/>
        <v>0.158634133258444</v>
      </c>
      <c r="L26" s="28">
        <f t="shared" si="5"/>
        <v>7.5706268944127686E-2</v>
      </c>
      <c r="M26" s="28">
        <v>0.1732225833193155</v>
      </c>
      <c r="N26" s="28">
        <v>0.16786364483673988</v>
      </c>
      <c r="O26" s="28">
        <v>0.14472463963979987</v>
      </c>
    </row>
    <row r="27" spans="2:15" x14ac:dyDescent="0.35">
      <c r="B27" s="12" t="s">
        <v>76</v>
      </c>
      <c r="C27" s="28">
        <v>0.1824442276589735</v>
      </c>
      <c r="D27" s="28">
        <f t="shared" si="5"/>
        <v>0.41490672441773979</v>
      </c>
      <c r="E27" s="28">
        <f t="shared" si="5"/>
        <v>0.26201947974727746</v>
      </c>
      <c r="F27" s="28">
        <f t="shared" si="5"/>
        <v>0.43657679921090486</v>
      </c>
      <c r="G27" s="28">
        <f t="shared" si="5"/>
        <v>9.7437324313953688E-4</v>
      </c>
      <c r="H27" s="28">
        <f t="shared" si="5"/>
        <v>0.12961029187946016</v>
      </c>
      <c r="I27" s="28">
        <f t="shared" si="5"/>
        <v>0.30681509842118193</v>
      </c>
      <c r="J27" s="28">
        <f t="shared" si="5"/>
        <v>0.22228339860670587</v>
      </c>
      <c r="K27" s="28">
        <f t="shared" si="5"/>
        <v>0.15794560645191891</v>
      </c>
      <c r="L27" s="28">
        <f t="shared" si="5"/>
        <v>0.20777948874639063</v>
      </c>
      <c r="M27" s="28">
        <v>0.29223245504547801</v>
      </c>
      <c r="N27" s="28">
        <v>7.0359609443167326E-2</v>
      </c>
      <c r="O27" s="28">
        <v>0.10153865027486364</v>
      </c>
    </row>
    <row r="28" spans="2:15" x14ac:dyDescent="0.35">
      <c r="B28" s="12" t="s">
        <v>77</v>
      </c>
      <c r="C28" s="28">
        <v>0.19354562872267378</v>
      </c>
      <c r="D28" s="28">
        <f t="shared" si="5"/>
        <v>0.6857902148628594</v>
      </c>
      <c r="E28" s="28">
        <f t="shared" si="5"/>
        <v>0.28163140629772743</v>
      </c>
      <c r="F28" s="28">
        <f t="shared" si="5"/>
        <v>9.6206335554335221E-2</v>
      </c>
      <c r="G28" s="28">
        <f t="shared" si="5"/>
        <v>7.1220336675892781E-2</v>
      </c>
      <c r="H28" s="28">
        <f t="shared" si="5"/>
        <v>0.25636993542261233</v>
      </c>
      <c r="I28" s="28">
        <f t="shared" si="5"/>
        <v>0.28328917720701008</v>
      </c>
      <c r="J28" s="28">
        <f t="shared" si="5"/>
        <v>0.31859074526631503</v>
      </c>
      <c r="K28" s="28">
        <f t="shared" si="5"/>
        <v>0.15912203095613364</v>
      </c>
      <c r="L28" s="28">
        <f t="shared" si="5"/>
        <v>-1.7787287376902383E-2</v>
      </c>
      <c r="M28" s="28">
        <v>6.9629204007978451E-2</v>
      </c>
      <c r="N28" s="28">
        <v>0.27040026450247279</v>
      </c>
      <c r="O28" s="28">
        <v>0.18314495347538129</v>
      </c>
    </row>
    <row r="29" spans="2:15" x14ac:dyDescent="0.35">
      <c r="B29" s="25" t="s">
        <v>78</v>
      </c>
      <c r="C29" s="65">
        <v>0.19999999999999574</v>
      </c>
      <c r="D29" s="65">
        <f t="shared" ref="D29:L29" si="6">(D7-C7)*100</f>
        <v>4.2919644379162953</v>
      </c>
      <c r="E29" s="65">
        <f t="shared" si="6"/>
        <v>0.37225150667704598</v>
      </c>
      <c r="F29" s="65">
        <f t="shared" si="6"/>
        <v>-6.6478056471892639</v>
      </c>
      <c r="G29" s="65">
        <f t="shared" si="6"/>
        <v>1.6863897807369299</v>
      </c>
      <c r="H29" s="65">
        <f t="shared" si="6"/>
        <v>2.6223098311179416</v>
      </c>
      <c r="I29" s="65">
        <f t="shared" si="6"/>
        <v>-0.44551573460039906</v>
      </c>
      <c r="J29" s="65">
        <f t="shared" si="6"/>
        <v>1.8520136401633081</v>
      </c>
      <c r="K29" s="65">
        <f t="shared" si="6"/>
        <v>2.4645591255678667E-2</v>
      </c>
      <c r="L29" s="65">
        <f t="shared" si="6"/>
        <v>-5.0889433149429735</v>
      </c>
      <c r="M29" s="65">
        <v>-4.7206637892970864</v>
      </c>
      <c r="N29" s="65">
        <v>4.2794817519430701</v>
      </c>
      <c r="O29" s="65">
        <v>1.7761475702468443</v>
      </c>
    </row>
    <row r="30" spans="2:15" x14ac:dyDescent="0.35">
      <c r="B30" s="12" t="s">
        <v>79</v>
      </c>
      <c r="C30" s="28">
        <v>0.24873237277184179</v>
      </c>
      <c r="D30" s="28">
        <f t="shared" ref="D30:L32" si="7">D8/C8-1</f>
        <v>0.45468524354379469</v>
      </c>
      <c r="E30" s="28">
        <f t="shared" si="7"/>
        <v>0.28099716645565809</v>
      </c>
      <c r="F30" s="28">
        <f t="shared" si="7"/>
        <v>0.21211507960786724</v>
      </c>
      <c r="G30" s="28">
        <f t="shared" si="7"/>
        <v>8.3622922240039754E-2</v>
      </c>
      <c r="H30" s="28">
        <f t="shared" si="7"/>
        <v>0.15604747879387237</v>
      </c>
      <c r="I30" s="28">
        <f t="shared" si="7"/>
        <v>0.26919961566674599</v>
      </c>
      <c r="J30" s="28">
        <f t="shared" si="7"/>
        <v>0.30633608770577414</v>
      </c>
      <c r="K30" s="28">
        <f t="shared" si="7"/>
        <v>0.21070653216982094</v>
      </c>
      <c r="L30" s="28">
        <f t="shared" si="7"/>
        <v>3.576183890676865E-2</v>
      </c>
      <c r="M30" s="28">
        <v>0.19508204052831912</v>
      </c>
      <c r="N30" s="28">
        <v>0.14421621226050485</v>
      </c>
      <c r="O30" s="28">
        <v>9.8755817908547261E-2</v>
      </c>
    </row>
    <row r="31" spans="2:15" x14ac:dyDescent="0.35">
      <c r="B31" s="12" t="s">
        <v>80</v>
      </c>
      <c r="C31" s="28">
        <v>0.24971554274444352</v>
      </c>
      <c r="D31" s="28">
        <f t="shared" si="7"/>
        <v>0.41359635811836126</v>
      </c>
      <c r="E31" s="28">
        <f t="shared" si="7"/>
        <v>0.33465012094407953</v>
      </c>
      <c r="F31" s="28">
        <f t="shared" si="7"/>
        <v>-3.5947151681537393E-2</v>
      </c>
      <c r="G31" s="28">
        <f t="shared" si="7"/>
        <v>1.3548989943935164E-2</v>
      </c>
      <c r="H31" s="28">
        <f t="shared" si="7"/>
        <v>0.12328511535000097</v>
      </c>
      <c r="I31" s="28">
        <f t="shared" si="7"/>
        <v>0.29251468044984219</v>
      </c>
      <c r="J31" s="28">
        <f t="shared" si="7"/>
        <v>0.16724496352572094</v>
      </c>
      <c r="K31" s="28">
        <f t="shared" si="7"/>
        <v>0.33030458069154012</v>
      </c>
      <c r="L31" s="28">
        <f t="shared" si="7"/>
        <v>-0.12737389915827291</v>
      </c>
      <c r="M31" s="28">
        <v>0.13697300373228005</v>
      </c>
      <c r="N31" s="28">
        <v>0.70801132488383156</v>
      </c>
      <c r="O31" s="28">
        <v>0.46100875920377149</v>
      </c>
    </row>
    <row r="32" spans="2:15" x14ac:dyDescent="0.35">
      <c r="B32" s="12" t="s">
        <v>81</v>
      </c>
      <c r="C32" s="28">
        <v>-9.191485158295043E-2</v>
      </c>
      <c r="D32" s="28">
        <f t="shared" si="7"/>
        <v>2.3629391928641392</v>
      </c>
      <c r="E32" s="28">
        <f t="shared" si="7"/>
        <v>0.26336303795830474</v>
      </c>
      <c r="F32" s="28">
        <f t="shared" si="7"/>
        <v>-0.16648957733256509</v>
      </c>
      <c r="G32" s="28">
        <f t="shared" si="7"/>
        <v>4.8702445617394785E-2</v>
      </c>
      <c r="H32" s="28">
        <f t="shared" si="7"/>
        <v>0.72561779322599929</v>
      </c>
      <c r="I32" s="28">
        <f t="shared" si="7"/>
        <v>0.31919859454168309</v>
      </c>
      <c r="J32" s="28">
        <f t="shared" si="7"/>
        <v>0.39380968413648398</v>
      </c>
      <c r="K32" s="28">
        <f t="shared" si="7"/>
        <v>-8.9145867502834486E-3</v>
      </c>
      <c r="L32" s="28">
        <f t="shared" si="7"/>
        <v>-0.1443603373116904</v>
      </c>
      <c r="M32" s="28">
        <v>-0.41032944941777572</v>
      </c>
      <c r="N32" s="28">
        <v>0.92974240317042267</v>
      </c>
      <c r="O32" s="28">
        <v>0.40169057153962662</v>
      </c>
    </row>
    <row r="33" spans="2:15" x14ac:dyDescent="0.35">
      <c r="B33" s="25" t="s">
        <v>245</v>
      </c>
      <c r="C33" s="65">
        <v>-2.1000000000000005</v>
      </c>
      <c r="D33" s="65">
        <f t="shared" ref="D33:L33" si="8">(D11-C11)*100</f>
        <v>7.7893649502890518</v>
      </c>
      <c r="E33" s="65">
        <f t="shared" si="8"/>
        <v>-0.11708609640206369</v>
      </c>
      <c r="F33" s="65">
        <f t="shared" si="8"/>
        <v>-4.6876509741686823</v>
      </c>
      <c r="G33" s="65">
        <f t="shared" si="8"/>
        <v>9.9853921163618742E-2</v>
      </c>
      <c r="H33" s="65">
        <f t="shared" si="8"/>
        <v>4.3304345261429509</v>
      </c>
      <c r="I33" s="65">
        <f t="shared" si="8"/>
        <v>0.28312965742859353</v>
      </c>
      <c r="J33" s="65">
        <f t="shared" si="8"/>
        <v>1.3247827544152684</v>
      </c>
      <c r="K33" s="65">
        <f t="shared" si="8"/>
        <v>-2.2833098016893176</v>
      </c>
      <c r="L33" s="65">
        <f t="shared" si="8"/>
        <v>-2.7630914393784942</v>
      </c>
      <c r="M33" s="65">
        <v>-5.3435661642632519</v>
      </c>
      <c r="N33" s="65">
        <v>3.5225305622220904</v>
      </c>
      <c r="O33" s="65">
        <v>1.9800005848077644</v>
      </c>
    </row>
    <row r="34" spans="2:15" x14ac:dyDescent="0.35">
      <c r="B34" s="12" t="s">
        <v>83</v>
      </c>
      <c r="C34" s="28">
        <v>-0.20152595787029359</v>
      </c>
      <c r="D34" s="28">
        <f t="shared" ref="D34:L36" si="9">D12/C12-1</f>
        <v>0.14083921894474449</v>
      </c>
      <c r="E34" s="28">
        <f t="shared" si="9"/>
        <v>0.57447195921340133</v>
      </c>
      <c r="F34" s="28">
        <f t="shared" si="9"/>
        <v>2.2593963224239619</v>
      </c>
      <c r="G34" s="28">
        <f t="shared" si="9"/>
        <v>-0.19649446494464939</v>
      </c>
      <c r="H34" s="28">
        <f t="shared" si="9"/>
        <v>-9.0788660249050634E-2</v>
      </c>
      <c r="I34" s="28">
        <f t="shared" si="9"/>
        <v>0.34448761534725603</v>
      </c>
      <c r="J34" s="28">
        <f t="shared" si="9"/>
        <v>0.22085756601524387</v>
      </c>
      <c r="K34" s="28">
        <f t="shared" si="9"/>
        <v>0.3577832351983905</v>
      </c>
      <c r="L34" s="28">
        <f t="shared" si="9"/>
        <v>-0.47196495892261758</v>
      </c>
      <c r="M34" s="28">
        <v>4.9729685114110023E-2</v>
      </c>
      <c r="N34" s="28">
        <v>0.12529485768202542</v>
      </c>
      <c r="O34" s="28">
        <v>-3.9977634889571956E-3</v>
      </c>
    </row>
    <row r="35" spans="2:15" x14ac:dyDescent="0.35">
      <c r="B35" s="12" t="s">
        <v>84</v>
      </c>
      <c r="C35" s="28">
        <v>0.32264127302343049</v>
      </c>
      <c r="D35" s="28">
        <f t="shared" si="9"/>
        <v>0.48825312618416095</v>
      </c>
      <c r="E35" s="28">
        <f t="shared" si="9"/>
        <v>0.79618077657542963</v>
      </c>
      <c r="F35" s="28">
        <f t="shared" si="9"/>
        <v>0.49673966971436667</v>
      </c>
      <c r="G35" s="28">
        <f t="shared" si="9"/>
        <v>-0.32586717177696223</v>
      </c>
      <c r="H35" s="28">
        <f t="shared" si="9"/>
        <v>8.7489463332396822E-2</v>
      </c>
      <c r="I35" s="28">
        <f t="shared" si="9"/>
        <v>0.27813842327939797</v>
      </c>
      <c r="J35" s="28">
        <f t="shared" si="9"/>
        <v>0.72118761844598844</v>
      </c>
      <c r="K35" s="28">
        <f t="shared" si="9"/>
        <v>0.18823771213811735</v>
      </c>
      <c r="L35" s="28">
        <f t="shared" si="9"/>
        <v>-0.10173219007141276</v>
      </c>
      <c r="M35" s="28">
        <v>0.70580710827464821</v>
      </c>
      <c r="N35" s="28">
        <v>-0.37620042090324868</v>
      </c>
      <c r="O35" s="28">
        <v>0.91503690394633086</v>
      </c>
    </row>
    <row r="36" spans="2:15" x14ac:dyDescent="0.35">
      <c r="B36" s="12" t="s">
        <v>85</v>
      </c>
      <c r="C36" s="28">
        <v>-0.15943458810321698</v>
      </c>
      <c r="D36" s="28">
        <f t="shared" si="9"/>
        <v>2.5469281204468226</v>
      </c>
      <c r="E36" s="28">
        <f t="shared" si="9"/>
        <v>0.22535444301811358</v>
      </c>
      <c r="F36" s="28">
        <f t="shared" si="9"/>
        <v>-0.15595928743702658</v>
      </c>
      <c r="G36" s="28">
        <f t="shared" si="9"/>
        <v>9.7849711492845604E-2</v>
      </c>
      <c r="H36" s="28">
        <f t="shared" si="9"/>
        <v>0.72401213972745992</v>
      </c>
      <c r="I36" s="28">
        <f t="shared" si="9"/>
        <v>0.32442160731668834</v>
      </c>
      <c r="J36" s="28">
        <f t="shared" si="9"/>
        <v>0.35476225581349219</v>
      </c>
      <c r="K36" s="28">
        <f t="shared" si="9"/>
        <v>-1.0597325978229932E-2</v>
      </c>
      <c r="L36" s="28">
        <f t="shared" si="9"/>
        <v>-0.1747060841926571</v>
      </c>
      <c r="M36" s="28">
        <v>-0.54958035684090989</v>
      </c>
      <c r="N36" s="28">
        <v>1.5546835320045402</v>
      </c>
      <c r="O36" s="28">
        <v>0.30794524526566547</v>
      </c>
    </row>
    <row r="37" spans="2:15" x14ac:dyDescent="0.35">
      <c r="B37" s="25" t="s">
        <v>86</v>
      </c>
      <c r="C37" s="65">
        <v>-2.5</v>
      </c>
      <c r="D37" s="65">
        <f t="shared" ref="D37:L37" si="10">(D15-C15)*100</f>
        <v>7.691956282280513</v>
      </c>
      <c r="E37" s="65">
        <f t="shared" si="10"/>
        <v>-0.52110833564696368</v>
      </c>
      <c r="F37" s="65">
        <f t="shared" si="10"/>
        <v>-4.1832613569225892</v>
      </c>
      <c r="G37" s="65">
        <f t="shared" si="10"/>
        <v>0.52113577158152813</v>
      </c>
      <c r="H37" s="65">
        <f t="shared" si="10"/>
        <v>4.1944503235963184</v>
      </c>
      <c r="I37" s="65">
        <f t="shared" si="10"/>
        <v>0.3304098998396815</v>
      </c>
      <c r="J37" s="65">
        <f t="shared" si="10"/>
        <v>0.85993557418052313</v>
      </c>
      <c r="K37" s="65">
        <f t="shared" si="10"/>
        <v>-2.1844655964474353</v>
      </c>
      <c r="L37" s="65">
        <f t="shared" si="10"/>
        <v>-2.9730296440162118</v>
      </c>
      <c r="M37" s="65">
        <v>-6.0365893064482892</v>
      </c>
      <c r="N37" s="65">
        <v>4.4670103980399603</v>
      </c>
      <c r="O37" s="65">
        <v>1.1732970130396896</v>
      </c>
    </row>
    <row r="38" spans="2:15" x14ac:dyDescent="0.35">
      <c r="B38" s="12" t="s">
        <v>87</v>
      </c>
      <c r="C38" s="28">
        <v>8.4153400868306818</v>
      </c>
      <c r="D38" s="28">
        <f t="shared" ref="D38:L43" si="11">D16/C16-1</f>
        <v>-0.7645250537964956</v>
      </c>
      <c r="E38" s="28">
        <f t="shared" si="11"/>
        <v>10.994778067885118</v>
      </c>
      <c r="F38" s="28">
        <f t="shared" si="11"/>
        <v>-0.83804962995211141</v>
      </c>
      <c r="G38" s="28">
        <f t="shared" si="11"/>
        <v>2.592069892473118</v>
      </c>
      <c r="H38" s="28">
        <f t="shared" si="11"/>
        <v>0.26669784845650146</v>
      </c>
      <c r="I38" s="28">
        <f t="shared" si="11"/>
        <v>-0.83649656598478694</v>
      </c>
      <c r="J38" s="28">
        <f t="shared" si="11"/>
        <v>6.0523938572718983E-2</v>
      </c>
      <c r="K38" s="28">
        <f t="shared" si="11"/>
        <v>0.27853492333901197</v>
      </c>
      <c r="L38" s="28">
        <f t="shared" si="11"/>
        <v>-0.34010659560293133</v>
      </c>
      <c r="M38" s="28">
        <v>-0.34023220595658765</v>
      </c>
      <c r="N38" s="28">
        <v>2.6373374139250187</v>
      </c>
      <c r="O38" s="28">
        <v>0.77114009255363913</v>
      </c>
    </row>
    <row r="39" spans="2:15" x14ac:dyDescent="0.35">
      <c r="B39" s="12" t="s">
        <v>88</v>
      </c>
      <c r="C39" s="28">
        <v>3.2813559322034003E-2</v>
      </c>
      <c r="D39" s="28">
        <f t="shared" si="11"/>
        <v>0.440855980044637</v>
      </c>
      <c r="E39" s="28">
        <f t="shared" si="11"/>
        <v>0.81548974943052399</v>
      </c>
      <c r="F39" s="28">
        <f t="shared" si="11"/>
        <v>1.2586198243412796</v>
      </c>
      <c r="G39" s="28">
        <f t="shared" si="11"/>
        <v>-0.35808723862853586</v>
      </c>
      <c r="H39" s="28">
        <f t="shared" si="11"/>
        <v>-0.11298809194129056</v>
      </c>
      <c r="I39" s="28">
        <f t="shared" si="11"/>
        <v>0.26814704964096148</v>
      </c>
      <c r="J39" s="28">
        <f t="shared" si="11"/>
        <v>1.8959532235728576</v>
      </c>
      <c r="K39" s="28">
        <f t="shared" si="11"/>
        <v>0.61746578253846818</v>
      </c>
      <c r="L39" s="28">
        <f t="shared" si="11"/>
        <v>-0.40672754746731488</v>
      </c>
      <c r="M39" s="28">
        <v>-0.62736152023211011</v>
      </c>
      <c r="N39" s="28">
        <v>-0.42000000000000004</v>
      </c>
      <c r="O39" s="28">
        <v>1.1161039094123071</v>
      </c>
    </row>
    <row r="40" spans="2:15" x14ac:dyDescent="0.35">
      <c r="B40" s="12" t="s">
        <v>89</v>
      </c>
      <c r="C40" s="28">
        <v>-7.2929661260915823E-2</v>
      </c>
      <c r="D40" s="28">
        <f t="shared" si="11"/>
        <v>2.433019356174313</v>
      </c>
      <c r="E40" s="28">
        <f t="shared" si="11"/>
        <v>0.28578923247623989</v>
      </c>
      <c r="F40" s="28">
        <f t="shared" si="11"/>
        <v>-0.34692930003517386</v>
      </c>
      <c r="G40" s="28">
        <f t="shared" si="11"/>
        <v>0.29850414000617631</v>
      </c>
      <c r="H40" s="28">
        <f t="shared" si="11"/>
        <v>0.83069716510524461</v>
      </c>
      <c r="I40" s="28">
        <f t="shared" si="11"/>
        <v>0.28128861136537253</v>
      </c>
      <c r="J40" s="28">
        <f t="shared" si="11"/>
        <v>0.23514863157100474</v>
      </c>
      <c r="K40" s="28">
        <f t="shared" si="11"/>
        <v>-0.12212166735703978</v>
      </c>
      <c r="L40" s="28">
        <f t="shared" si="11"/>
        <v>-9.8994335663575406E-2</v>
      </c>
      <c r="M40" s="28">
        <v>-0.53162889026179661</v>
      </c>
      <c r="N40" s="28">
        <v>1.9043528890446111</v>
      </c>
      <c r="O40" s="28">
        <v>0.28386949124577976</v>
      </c>
    </row>
    <row r="41" spans="2:15" x14ac:dyDescent="0.35">
      <c r="B41" s="12" t="s">
        <v>90</v>
      </c>
      <c r="C41" s="28">
        <v>-0.25472950547626949</v>
      </c>
      <c r="D41" s="28">
        <f t="shared" si="11"/>
        <v>2.4605878423513694</v>
      </c>
      <c r="E41" s="28">
        <f t="shared" si="11"/>
        <v>0.47083614837692656</v>
      </c>
      <c r="F41" s="28">
        <f t="shared" si="11"/>
        <v>-0.24471761669364367</v>
      </c>
      <c r="G41" s="28">
        <f t="shared" si="11"/>
        <v>0.25705183898059647</v>
      </c>
      <c r="H41" s="28">
        <f t="shared" si="11"/>
        <v>0.42554024789199651</v>
      </c>
      <c r="I41" s="28">
        <f t="shared" si="11"/>
        <v>0.13384617870937521</v>
      </c>
      <c r="J41" s="28">
        <f t="shared" si="11"/>
        <v>0.29722487492695149</v>
      </c>
      <c r="K41" s="28">
        <f t="shared" si="11"/>
        <v>-1.2413418010811761</v>
      </c>
      <c r="L41" s="28">
        <f t="shared" si="11"/>
        <v>-3.87038470293649</v>
      </c>
      <c r="M41" s="28">
        <v>-0.69383644207587869</v>
      </c>
      <c r="N41" s="28">
        <v>5.3667305600165776</v>
      </c>
      <c r="O41" s="28">
        <v>0.77794413207808155</v>
      </c>
    </row>
    <row r="42" spans="2:15" x14ac:dyDescent="0.35">
      <c r="B42" s="12" t="s">
        <v>91</v>
      </c>
      <c r="C42" s="66" t="s">
        <v>206</v>
      </c>
      <c r="D42" s="66" t="s">
        <v>206</v>
      </c>
      <c r="E42" s="66" t="s">
        <v>206</v>
      </c>
      <c r="F42" s="28">
        <f t="shared" si="11"/>
        <v>1.6363636363636362</v>
      </c>
      <c r="G42" s="28">
        <f t="shared" si="11"/>
        <v>-1</v>
      </c>
      <c r="H42" s="66" t="s">
        <v>206</v>
      </c>
      <c r="I42" s="28">
        <f t="shared" si="11"/>
        <v>2.6769596199524943</v>
      </c>
      <c r="J42" s="28">
        <f t="shared" si="11"/>
        <v>0.22416020671834613</v>
      </c>
      <c r="K42" s="28">
        <f t="shared" si="11"/>
        <v>0.2211081794195251</v>
      </c>
      <c r="L42" s="28">
        <f t="shared" si="11"/>
        <v>-1</v>
      </c>
      <c r="M42" s="66" t="s">
        <v>206</v>
      </c>
      <c r="N42" s="66" t="s">
        <v>206</v>
      </c>
      <c r="O42" s="66" t="s">
        <v>206</v>
      </c>
    </row>
    <row r="43" spans="2:15" x14ac:dyDescent="0.35">
      <c r="B43" s="12" t="s">
        <v>92</v>
      </c>
      <c r="C43" s="28">
        <v>-1.822585074775962E-2</v>
      </c>
      <c r="D43" s="28">
        <f t="shared" si="11"/>
        <v>2.4267222744958468</v>
      </c>
      <c r="E43" s="28">
        <f t="shared" si="11"/>
        <v>0.24285894514986994</v>
      </c>
      <c r="F43" s="28">
        <f t="shared" si="11"/>
        <v>-0.37522242258499794</v>
      </c>
      <c r="G43" s="28">
        <f t="shared" si="11"/>
        <v>0.31326337519353231</v>
      </c>
      <c r="H43" s="28">
        <f t="shared" si="11"/>
        <v>0.95561523011090821</v>
      </c>
      <c r="I43" s="28">
        <f t="shared" si="11"/>
        <v>0.31148571960182214</v>
      </c>
      <c r="J43" s="28">
        <f t="shared" si="11"/>
        <v>0.22283921016715325</v>
      </c>
      <c r="K43" s="28">
        <f t="shared" si="11"/>
        <v>0.11272867339267356</v>
      </c>
      <c r="L43" s="28">
        <f t="shared" si="11"/>
        <v>-0.26739040675972681</v>
      </c>
      <c r="M43" s="28">
        <v>-0.5025190709324836</v>
      </c>
      <c r="N43" s="28">
        <v>1.5223916464025176</v>
      </c>
      <c r="O43" s="28">
        <v>0.14591097672456232</v>
      </c>
    </row>
    <row r="44" spans="2:15" x14ac:dyDescent="0.35">
      <c r="B44" s="25" t="s">
        <v>93</v>
      </c>
      <c r="C44" s="65">
        <v>-1</v>
      </c>
      <c r="D44" s="65">
        <f t="shared" ref="D44:L44" si="12">(D22-C22)*100</f>
        <v>5.7499801229718273</v>
      </c>
      <c r="E44" s="65">
        <f t="shared" si="12"/>
        <v>-0.25529029522779051</v>
      </c>
      <c r="F44" s="65">
        <f t="shared" si="12"/>
        <v>-5.0951822641443592</v>
      </c>
      <c r="G44" s="65">
        <f t="shared" si="12"/>
        <v>1.3847694040198109</v>
      </c>
      <c r="H44" s="65">
        <f t="shared" si="12"/>
        <v>4.1729149195703252</v>
      </c>
      <c r="I44" s="65">
        <f t="shared" si="12"/>
        <v>0.15095058812744921</v>
      </c>
      <c r="J44" s="65">
        <f t="shared" si="12"/>
        <v>-0.46256279527229494</v>
      </c>
      <c r="K44" s="65">
        <f t="shared" si="12"/>
        <v>-0.41481245430328162</v>
      </c>
      <c r="L44" s="65">
        <f t="shared" si="12"/>
        <v>-3.2070042440954962</v>
      </c>
      <c r="M44" s="65">
        <v>-3.9441725145769282</v>
      </c>
      <c r="N44" s="65">
        <v>3.3678093368043434</v>
      </c>
      <c r="O44" s="65">
        <v>6.4994873729809499E-3</v>
      </c>
    </row>
  </sheetData>
  <hyperlinks>
    <hyperlink ref="B1" location="'Table of Contents'!A1" display="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Milena Olszewska</cp:lastModifiedBy>
  <dcterms:created xsi:type="dcterms:W3CDTF">2015-09-01T19:28:46Z</dcterms:created>
  <dcterms:modified xsi:type="dcterms:W3CDTF">2019-04-03T10:59:50Z</dcterms:modified>
</cp:coreProperties>
</file>